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updateLinks="never" codeName="ThisWorkbook"/>
  <mc:AlternateContent xmlns:mc="http://schemas.openxmlformats.org/markup-compatibility/2006">
    <mc:Choice Requires="x15">
      <x15ac:absPath xmlns:x15ac="http://schemas.microsoft.com/office/spreadsheetml/2010/11/ac" url="\\RANGER\fs\クラウドビジネス部\03_商品\857_V-CUBE\01_V-CUBE ONE\03_ドキュメント\02_申込書\01_受付用（申込者向け）\"/>
    </mc:Choice>
  </mc:AlternateContent>
  <xr:revisionPtr revIDLastSave="0" documentId="13_ncr:101_{7430F920-B613-4125-A7C7-F2D96DB98B5F}" xr6:coauthVersionLast="47" xr6:coauthVersionMax="47" xr10:uidLastSave="{00000000-0000-0000-0000-000000000000}"/>
  <workbookProtection workbookAlgorithmName="SHA-512" workbookHashValue="tneUVJQ9TEg8dGbMPEEQh2SAQzu29LJQqxGwL73XgsgX6wt7U50Mze3Eh131gy8XQfZ7TaX4w5bO4fpGnDsIFw==" workbookSaltValue="7J30ZqMpsSOeP0IoZbU5kw==" workbookSpinCount="100000" lockStructure="1"/>
  <bookViews>
    <workbookView xWindow="2085" yWindow="1125" windowWidth="21600" windowHeight="14895" tabRatio="636" activeTab="3" xr2:uid="{00000000-000D-0000-FFFF-FFFF00000000}"/>
  </bookViews>
  <sheets>
    <sheet name="お申込前の確認事項" sheetId="35" r:id="rId1"/>
    <sheet name="privacy" sheetId="49" r:id="rId2"/>
    <sheet name="契約者情報" sheetId="51" r:id="rId3"/>
    <sheet name="ご契約内容" sheetId="42" r:id="rId4"/>
    <sheet name="ご契約内容 (old)" sheetId="48" state="hidden" r:id="rId5"/>
    <sheet name="oldデータセンタ管理者情報" sheetId="39" state="hidden" r:id="rId6"/>
    <sheet name="運用・DC管理者の役割" sheetId="43" state="hidden" r:id="rId7"/>
    <sheet name="Sheet1" sheetId="50" state="hidden" r:id="rId8"/>
  </sheets>
  <externalReferences>
    <externalReference r:id="rId9"/>
    <externalReference r:id="rId10"/>
    <externalReference r:id="rId11"/>
  </externalReferences>
  <definedNames>
    <definedName name="_xlnm._FilterDatabase" localSheetId="4" hidden="1">'ご契約内容 (old)'!$AR$1:$AS$146</definedName>
    <definedName name="DCロケ">[1]リスト!$E$2:$E$3</definedName>
    <definedName name="DNS" localSheetId="2">#REF!</definedName>
    <definedName name="DNS">#REF!</definedName>
    <definedName name="GIP" localSheetId="2">#REF!</definedName>
    <definedName name="GIP">#REF!</definedName>
    <definedName name="HDD" localSheetId="2">#REF!</definedName>
    <definedName name="HDD">#REF!</definedName>
    <definedName name="list_feature">#REF!</definedName>
    <definedName name="list_mode">#REF!</definedName>
    <definedName name="list_prio">#REF!</definedName>
    <definedName name="list_status">#REF!</definedName>
    <definedName name="NW" localSheetId="2">#REF!</definedName>
    <definedName name="NW">#REF!</definedName>
    <definedName name="NWタイプ" localSheetId="1">[1]リスト!$H$2:$H$3</definedName>
    <definedName name="NWタイプ" localSheetId="2">[2]リスト!$O$2:$O$3</definedName>
    <definedName name="NWタイプ">#REF!</definedName>
    <definedName name="NW閉域網">[1]リスト!$B$23:$B$28</definedName>
    <definedName name="OS" localSheetId="2">#REF!</definedName>
    <definedName name="OS">#REF!</definedName>
    <definedName name="_xlnm.Print_Area" localSheetId="5">oldデータセンタ管理者情報!$A$1:$AL$68</definedName>
    <definedName name="_xlnm.Print_Area" localSheetId="1">privacy!$A$1:$P$87</definedName>
    <definedName name="_xlnm.Print_Area" localSheetId="0">お申込前の確認事項!$A$1:$P$44</definedName>
    <definedName name="_xlnm.Print_Area" localSheetId="3">ご契約内容!$A$1:$AN$47</definedName>
    <definedName name="_xlnm.Print_Area" localSheetId="2">契約者情報!$A$1:$AM$58</definedName>
    <definedName name="_xlnm.Print_Titles" localSheetId="3">ご契約内容!$1:$2</definedName>
    <definedName name="_xlnm.Print_Titles" localSheetId="2">契約者情報!$1:$2</definedName>
    <definedName name="sinet">[1]リスト!$B$32</definedName>
    <definedName name="SQL_Server_SPLA__プラン" localSheetId="2">#REF!</definedName>
    <definedName name="SQL_Server_SPLA__プラン">#REF!</definedName>
    <definedName name="ｓｓｌｖｐｎ">[1]リスト!$B$30</definedName>
    <definedName name="VLAN">[1]リスト!$I$2:$I$9</definedName>
    <definedName name="VPS種別" localSheetId="2">[2]リスト!$L$2:$L$4</definedName>
    <definedName name="VPS種別">#REF!</definedName>
    <definedName name="オプション全般" localSheetId="2">#REF!</definedName>
    <definedName name="オプション全般">#REF!</definedName>
    <definedName name="ストレージ基本メニュー">[1]リスト!$B$3:$B$15</definedName>
    <definedName name="セキュリティOP" localSheetId="2">#REF!</definedName>
    <definedName name="セキュリティOP">#REF!</definedName>
    <definedName name="チェック" localSheetId="1">[1]リスト!$A$2:$A$3</definedName>
    <definedName name="チェック" localSheetId="2">#REF!</definedName>
    <definedName name="チェック">#REF!</definedName>
    <definedName name="ドメイン" localSheetId="2">#REF!</definedName>
    <definedName name="ドメイン">#REF!</definedName>
    <definedName name="バックアップ・リストア" localSheetId="2">#REF!</definedName>
    <definedName name="バックアップ・リストア">#REF!</definedName>
    <definedName name="プラン" localSheetId="2">[2]リスト!$B$3:$B$8</definedName>
    <definedName name="プラン">Sheet1!$A$2:$A$37</definedName>
    <definedName name="ライセンス" localSheetId="2">#REF!</definedName>
    <definedName name="ライセンス">#REF!</definedName>
    <definedName name="ラック" localSheetId="1">[1]リスト!$A$24:$A$26</definedName>
    <definedName name="ラック" localSheetId="2">[2]リスト!$B$83:$B$85</definedName>
    <definedName name="ラック">#REF!</definedName>
    <definedName name="移行用ラック">[1]リスト!$B$37</definedName>
    <definedName name="基本サーバー変更" localSheetId="2">#REF!</definedName>
    <definedName name="基本サーバー変更">#REF!</definedName>
    <definedName name="接続方法">[1]リスト!$G$2:$G$3</definedName>
    <definedName name="追加・変更メニュー">[1]リスト!$B$39:$B$66</definedName>
    <definedName name="分類" localSheetId="1">[1]リスト!$D$2:$D$3</definedName>
    <definedName name="分類" localSheetId="2">[2]リスト!$K$2:$K$3</definedName>
    <definedName name="分類">#REF!</definedName>
    <definedName name="閉域網冗長化" localSheetId="1">[1]リスト!$F$2:$F$3</definedName>
    <definedName name="閉域網冗長化" localSheetId="2">[2]リスト!$M$2:$M$3</definedName>
    <definedName name="閉域網冗長化">#REF!</definedName>
    <definedName name="用途名">OFFSET([3]Data!$B$2,0,0,COUNTA([3]Data!$B:$B)-1,1)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57" i="51" l="1"/>
  <c r="AO57" i="51" s="1"/>
  <c r="AR56" i="51"/>
  <c r="AO56" i="51" s="1"/>
  <c r="AR55" i="51"/>
  <c r="AR54" i="51"/>
  <c r="AO55" i="51" s="1"/>
  <c r="AR53" i="51"/>
  <c r="AO50" i="51"/>
  <c r="AR42" i="51"/>
  <c r="AQ42" i="51"/>
  <c r="AR41" i="51"/>
  <c r="AQ41" i="51"/>
  <c r="AQ40" i="51" s="1"/>
  <c r="AO40" i="51" s="1"/>
  <c r="AR39" i="51"/>
  <c r="AQ39" i="51"/>
  <c r="AR38" i="51"/>
  <c r="AQ38" i="51"/>
  <c r="AQ37" i="51" s="1"/>
  <c r="AO38" i="51" s="1"/>
  <c r="AO36" i="51"/>
  <c r="AO35" i="51"/>
  <c r="AO34" i="51"/>
  <c r="AO33" i="51"/>
  <c r="AO32" i="51"/>
  <c r="AO31" i="51"/>
  <c r="AO30" i="51"/>
  <c r="AO28" i="51"/>
  <c r="AO27" i="51"/>
  <c r="AO26" i="51"/>
  <c r="AO25" i="51"/>
  <c r="AO24" i="51"/>
  <c r="AO23" i="51"/>
  <c r="AO22" i="51"/>
  <c r="AO15" i="51"/>
  <c r="AO14" i="51"/>
  <c r="AO13" i="51"/>
  <c r="AO12" i="51"/>
  <c r="AO11" i="51"/>
  <c r="AO10" i="51"/>
  <c r="AO9" i="51"/>
  <c r="AO8" i="51"/>
  <c r="AO3" i="51"/>
  <c r="T138" i="48" l="1"/>
  <c r="F138" i="48"/>
  <c r="Q139" i="48" s="1"/>
  <c r="A138" i="48"/>
  <c r="T136" i="48"/>
  <c r="F136" i="48"/>
  <c r="Q137" i="48" s="1"/>
  <c r="A136" i="48"/>
  <c r="T134" i="48"/>
  <c r="F134" i="48"/>
  <c r="Q135" i="48" s="1"/>
  <c r="A134" i="48"/>
  <c r="T132" i="48"/>
  <c r="F132" i="48"/>
  <c r="Q133" i="48" s="1"/>
  <c r="A132" i="48"/>
  <c r="T130" i="48"/>
  <c r="F130" i="48"/>
  <c r="Q131" i="48" s="1"/>
  <c r="A130" i="48"/>
  <c r="T128" i="48"/>
  <c r="F128" i="48"/>
  <c r="Q129" i="48" s="1"/>
  <c r="A128" i="48"/>
  <c r="T126" i="48"/>
  <c r="F126" i="48"/>
  <c r="Q127" i="48" s="1"/>
  <c r="A126" i="48"/>
  <c r="T124" i="48"/>
  <c r="F124" i="48"/>
  <c r="Q125" i="48" s="1"/>
  <c r="A124" i="48"/>
  <c r="T122" i="48"/>
  <c r="F122" i="48"/>
  <c r="Q123" i="48" s="1"/>
  <c r="A122" i="48"/>
  <c r="T120" i="48"/>
  <c r="F120" i="48"/>
  <c r="Q121" i="48" s="1"/>
  <c r="A120" i="48"/>
  <c r="Q116" i="48"/>
  <c r="AM115" i="48"/>
  <c r="Z115" i="48"/>
  <c r="A114" i="48"/>
  <c r="B113" i="48"/>
  <c r="A112" i="48"/>
  <c r="F109" i="48"/>
  <c r="AD110" i="48" s="1"/>
  <c r="F107" i="48"/>
  <c r="AD108" i="48" s="1"/>
  <c r="F105" i="48"/>
  <c r="AD106" i="48" s="1"/>
  <c r="F103" i="48"/>
  <c r="AD104" i="48" s="1"/>
  <c r="F101" i="48"/>
  <c r="AD102" i="48" s="1"/>
  <c r="F99" i="48"/>
  <c r="AD100" i="48" s="1"/>
  <c r="F97" i="48"/>
  <c r="AD98" i="48" s="1"/>
  <c r="V96" i="48"/>
  <c r="A96" i="48"/>
  <c r="N93" i="48"/>
  <c r="B91" i="48"/>
  <c r="N89" i="48"/>
  <c r="B87" i="48"/>
  <c r="N85" i="48"/>
  <c r="N83" i="48"/>
  <c r="N81" i="48"/>
  <c r="N79" i="48"/>
  <c r="N77" i="48"/>
  <c r="T75" i="48"/>
  <c r="S73" i="48"/>
  <c r="T72" i="48"/>
  <c r="S70" i="48"/>
  <c r="T69" i="48"/>
  <c r="S67" i="48"/>
  <c r="N66" i="48"/>
  <c r="N64" i="48"/>
  <c r="B62" i="48"/>
  <c r="L61" i="48"/>
  <c r="A61" i="48"/>
  <c r="Q59" i="48"/>
  <c r="AM58" i="48"/>
  <c r="Q57" i="48"/>
  <c r="AM56" i="48"/>
  <c r="Q55" i="48"/>
  <c r="AM54" i="48"/>
  <c r="Q53" i="48"/>
  <c r="AM52" i="48"/>
  <c r="Q51" i="48"/>
  <c r="AM50" i="48"/>
  <c r="Q49" i="48"/>
  <c r="AM48" i="48"/>
  <c r="Q47" i="48"/>
  <c r="AM46" i="48"/>
  <c r="Q45" i="48"/>
  <c r="AM44" i="48"/>
  <c r="Q43" i="48"/>
  <c r="AM42" i="48"/>
  <c r="Q41" i="48"/>
  <c r="AM40" i="48"/>
  <c r="A38" i="48"/>
  <c r="L37" i="48"/>
  <c r="A37" i="48"/>
  <c r="A36" i="48"/>
  <c r="F33" i="48"/>
  <c r="F29" i="48"/>
  <c r="F25" i="48"/>
  <c r="A19" i="48"/>
  <c r="A17" i="48"/>
  <c r="A97" i="48" l="1"/>
  <c r="A99" i="48"/>
  <c r="A101" i="48"/>
  <c r="A103" i="48"/>
  <c r="A105" i="48"/>
  <c r="A107" i="48"/>
  <c r="A109" i="48"/>
  <c r="T97" i="48"/>
  <c r="V97" i="48"/>
  <c r="AD97" i="48"/>
  <c r="AM97" i="48"/>
  <c r="Q98" i="48"/>
  <c r="V98" i="48"/>
  <c r="T99" i="48"/>
  <c r="V99" i="48"/>
  <c r="AD99" i="48"/>
  <c r="AM99" i="48"/>
  <c r="Q100" i="48"/>
  <c r="V100" i="48"/>
  <c r="T101" i="48"/>
  <c r="V101" i="48"/>
  <c r="AD101" i="48"/>
  <c r="AM101" i="48"/>
  <c r="Q102" i="48"/>
  <c r="V102" i="48"/>
  <c r="T103" i="48"/>
  <c r="V103" i="48"/>
  <c r="AD103" i="48"/>
  <c r="AM103" i="48"/>
  <c r="Q104" i="48"/>
  <c r="V104" i="48"/>
  <c r="T105" i="48"/>
  <c r="V105" i="48"/>
  <c r="AD105" i="48"/>
  <c r="AM105" i="48"/>
  <c r="Q106" i="48"/>
  <c r="V106" i="48"/>
  <c r="T107" i="48"/>
  <c r="V107" i="48"/>
  <c r="AD107" i="48"/>
  <c r="AM107" i="48"/>
  <c r="Q108" i="48"/>
  <c r="V108" i="48"/>
  <c r="T109" i="48"/>
  <c r="V109" i="48"/>
  <c r="AD109" i="48"/>
  <c r="AM109" i="48"/>
  <c r="Q110" i="48"/>
  <c r="V110" i="48"/>
  <c r="AM120" i="48"/>
  <c r="AM122" i="48"/>
  <c r="AM124" i="48"/>
  <c r="AM126" i="48"/>
  <c r="AM128" i="48"/>
  <c r="AM130" i="48"/>
  <c r="AM132" i="48"/>
  <c r="AM134" i="48"/>
  <c r="AM136" i="48"/>
  <c r="AM138" i="48"/>
  <c r="AO62" i="39" l="1"/>
  <c r="AO68" i="39"/>
  <c r="AO67" i="39"/>
  <c r="AO66" i="39"/>
  <c r="AO65" i="39"/>
  <c r="AO64" i="39"/>
  <c r="AO63" i="39"/>
  <c r="AO61" i="39"/>
  <c r="AO60" i="39"/>
  <c r="AO59" i="39"/>
  <c r="AO58" i="39"/>
  <c r="AO57" i="39"/>
  <c r="AO56" i="39"/>
  <c r="AO55" i="39"/>
  <c r="AO54" i="39"/>
  <c r="AO53" i="39"/>
  <c r="AO52" i="39"/>
  <c r="AO51" i="39"/>
  <c r="AO50" i="39"/>
  <c r="AO49" i="39"/>
  <c r="AO48" i="39"/>
  <c r="AO47" i="39"/>
  <c r="AO46" i="39"/>
  <c r="AO45" i="39"/>
  <c r="AO44" i="39"/>
  <c r="AO43" i="39"/>
  <c r="AO42" i="39"/>
  <c r="AO41" i="39"/>
  <c r="AO40" i="39"/>
  <c r="AO39" i="39"/>
  <c r="AO38" i="39"/>
  <c r="AO37" i="39"/>
  <c r="AO36" i="39"/>
  <c r="AO35" i="39"/>
  <c r="AO34" i="39"/>
  <c r="AO33" i="39"/>
  <c r="AO32" i="39"/>
  <c r="AO31" i="39"/>
  <c r="AO30" i="39"/>
  <c r="AO29" i="39"/>
  <c r="AO28" i="39"/>
  <c r="AO27" i="39"/>
  <c r="A7" i="39" l="1"/>
  <c r="G7" i="39" l="1"/>
</calcChain>
</file>

<file path=xl/sharedStrings.xml><?xml version="1.0" encoding="utf-8"?>
<sst xmlns="http://schemas.openxmlformats.org/spreadsheetml/2006/main" count="756" uniqueCount="394">
  <si>
    <t>■ラックオプションお申込の注意事項</t>
    <rPh sb="10" eb="12">
      <t>モウシコミ</t>
    </rPh>
    <rPh sb="13" eb="15">
      <t>チュウイ</t>
    </rPh>
    <rPh sb="15" eb="17">
      <t>ジコウ</t>
    </rPh>
    <phoneticPr fontId="2"/>
  </si>
  <si>
    <t>　　</t>
    <phoneticPr fontId="2"/>
  </si>
  <si>
    <t>本申込書にご記入いただいたお客さまの個人情報は、以下のとおりお取扱いいたします。</t>
  </si>
  <si>
    <t>－　記　－</t>
  </si>
  <si>
    <t>個人情報保護管理責任者の職名：エヌ・ティ・ティ・スマートコネクト株式会社、経営企画部長</t>
  </si>
  <si>
    <t>－</t>
    <phoneticPr fontId="2"/>
  </si>
  <si>
    <t>電話番号</t>
    <rPh sb="0" eb="2">
      <t>デンワ</t>
    </rPh>
    <rPh sb="2" eb="4">
      <t>バンゴウ</t>
    </rPh>
    <phoneticPr fontId="2"/>
  </si>
  <si>
    <t>FAX番号</t>
    <rPh sb="3" eb="5">
      <t>バンゴウ</t>
    </rPh>
    <phoneticPr fontId="2"/>
  </si>
  <si>
    <t>備考欄</t>
    <rPh sb="0" eb="2">
      <t>ビコウ</t>
    </rPh>
    <rPh sb="2" eb="3">
      <t>ラン</t>
    </rPh>
    <phoneticPr fontId="2"/>
  </si>
  <si>
    <t>役職名</t>
    <rPh sb="0" eb="3">
      <t>ヤクショクメイ</t>
    </rPh>
    <phoneticPr fontId="2"/>
  </si>
  <si>
    <t>部署名</t>
    <rPh sb="0" eb="2">
      <t>ブショ</t>
    </rPh>
    <rPh sb="2" eb="3">
      <t>メイ</t>
    </rPh>
    <phoneticPr fontId="2"/>
  </si>
  <si>
    <t>住所</t>
    <rPh sb="0" eb="2">
      <t>ジュウショ</t>
    </rPh>
    <phoneticPr fontId="2"/>
  </si>
  <si>
    <t>BP 会社名</t>
    <rPh sb="3" eb="6">
      <t>カイシャメイ</t>
    </rPh>
    <phoneticPr fontId="2"/>
  </si>
  <si>
    <t>例）NTTスマートコネクト株式会社 経理担当 御中</t>
    <rPh sb="18" eb="20">
      <t>ケイリ</t>
    </rPh>
    <rPh sb="20" eb="22">
      <t>タントウ</t>
    </rPh>
    <phoneticPr fontId="2"/>
  </si>
  <si>
    <t>お申込前に必ず以下をお読みください</t>
    <rPh sb="1" eb="3">
      <t>モウシコミ</t>
    </rPh>
    <rPh sb="3" eb="4">
      <t>マエ</t>
    </rPh>
    <rPh sb="5" eb="6">
      <t>カナラ</t>
    </rPh>
    <rPh sb="7" eb="9">
      <t>イカ</t>
    </rPh>
    <rPh sb="11" eb="12">
      <t>ヨ</t>
    </rPh>
    <phoneticPr fontId="2"/>
  </si>
  <si>
    <t>　お申込書について</t>
    <rPh sb="2" eb="5">
      <t>モウシコミショ</t>
    </rPh>
    <phoneticPr fontId="2"/>
  </si>
  <si>
    <t>　お申込からご提供までの必要期間</t>
    <rPh sb="2" eb="4">
      <t>モウシコミ</t>
    </rPh>
    <rPh sb="7" eb="9">
      <t>テイキョウ</t>
    </rPh>
    <rPh sb="12" eb="14">
      <t>ヒツヨウ</t>
    </rPh>
    <rPh sb="14" eb="16">
      <t>キカン</t>
    </rPh>
    <phoneticPr fontId="2"/>
  </si>
  <si>
    <t>　お申込書送付先</t>
    <rPh sb="2" eb="5">
      <t>モウシコミショ</t>
    </rPh>
    <rPh sb="5" eb="7">
      <t>ソウフ</t>
    </rPh>
    <rPh sb="7" eb="8">
      <t>サキ</t>
    </rPh>
    <phoneticPr fontId="2"/>
  </si>
  <si>
    <t>　本申請書にご記入いただく個人情報の取り扱いについて</t>
    <phoneticPr fontId="2"/>
  </si>
  <si>
    <t>※データセンタご利用時の管理責任者として登録される方の情報をご記入ください。</t>
    <rPh sb="8" eb="10">
      <t>リヨウ</t>
    </rPh>
    <rPh sb="10" eb="11">
      <t>ジ</t>
    </rPh>
    <rPh sb="12" eb="14">
      <t>カンリ</t>
    </rPh>
    <rPh sb="14" eb="16">
      <t>セキニン</t>
    </rPh>
    <rPh sb="16" eb="17">
      <t>シャ</t>
    </rPh>
    <rPh sb="20" eb="22">
      <t>トウロク</t>
    </rPh>
    <rPh sb="25" eb="26">
      <t>カタ</t>
    </rPh>
    <rPh sb="27" eb="29">
      <t>ジョウホウ</t>
    </rPh>
    <rPh sb="31" eb="33">
      <t>キニュウ</t>
    </rPh>
    <phoneticPr fontId="2"/>
  </si>
  <si>
    <t>閉域網接続ラック利用（専用1/4ラック）・閉域網接続ラック利用（専用1/8ラック）と閉域網接続ラック利用（共用ラック）で正管理責任者および副管理責任者の権限・役割が異なりますので、ご注意ください。</t>
    <phoneticPr fontId="2"/>
  </si>
  <si>
    <t>お客様ID</t>
    <rPh sb="1" eb="3">
      <t>キャクサマ</t>
    </rPh>
    <phoneticPr fontId="2"/>
  </si>
  <si>
    <t>電話</t>
    <rPh sb="0" eb="2">
      <t>デンワ</t>
    </rPh>
    <phoneticPr fontId="2"/>
  </si>
  <si>
    <t>請求書送付先情報</t>
    <rPh sb="0" eb="3">
      <t>セイキュウショ</t>
    </rPh>
    <rPh sb="3" eb="5">
      <t>ソウフ</t>
    </rPh>
    <rPh sb="5" eb="6">
      <t>サキ</t>
    </rPh>
    <rPh sb="6" eb="8">
      <t>ジョウホウ</t>
    </rPh>
    <phoneticPr fontId="2"/>
  </si>
  <si>
    <t>※NTTグループ 販売代理店の情報をご記入ください。</t>
    <rPh sb="9" eb="11">
      <t>ハンバイ</t>
    </rPh>
    <rPh sb="11" eb="14">
      <t>ダイリテン</t>
    </rPh>
    <rPh sb="15" eb="17">
      <t>ジョウホウ</t>
    </rPh>
    <phoneticPr fontId="2"/>
  </si>
  <si>
    <t>スマートストレージサービス利用申込書　データセンタ管理者情報</t>
    <rPh sb="13" eb="15">
      <t>リヨウ</t>
    </rPh>
    <rPh sb="15" eb="18">
      <t>モウシコミショ</t>
    </rPh>
    <rPh sb="25" eb="28">
      <t>カンリシャ</t>
    </rPh>
    <rPh sb="28" eb="30">
      <t>ジョウホウ</t>
    </rPh>
    <phoneticPr fontId="2"/>
  </si>
  <si>
    <t>契約者情報</t>
    <phoneticPr fontId="2"/>
  </si>
  <si>
    <t>契約者情報</t>
    <rPh sb="3" eb="5">
      <t>ジョウホウ</t>
    </rPh>
    <phoneticPr fontId="2"/>
  </si>
  <si>
    <t>代理店</t>
    <rPh sb="0" eb="3">
      <t>ダイリテン</t>
    </rPh>
    <phoneticPr fontId="2"/>
  </si>
  <si>
    <t>会社名のみ</t>
    <rPh sb="0" eb="3">
      <t>カイシャメイ</t>
    </rPh>
    <phoneticPr fontId="2"/>
  </si>
  <si>
    <t>会社名と担当者名</t>
    <rPh sb="0" eb="3">
      <t>カイシャメイ</t>
    </rPh>
    <rPh sb="4" eb="7">
      <t>タントウシャ</t>
    </rPh>
    <rPh sb="7" eb="8">
      <t>メイ</t>
    </rPh>
    <phoneticPr fontId="2"/>
  </si>
  <si>
    <t>【備考】</t>
    <phoneticPr fontId="2"/>
  </si>
  <si>
    <t>代表者名</t>
    <rPh sb="0" eb="3">
      <t>ダイヒョウシャ</t>
    </rPh>
    <rPh sb="3" eb="4">
      <t>メイ</t>
    </rPh>
    <phoneticPr fontId="2"/>
  </si>
  <si>
    <t>BP 担当者</t>
    <rPh sb="3" eb="6">
      <t>タントウシャ</t>
    </rPh>
    <phoneticPr fontId="2"/>
  </si>
  <si>
    <t>BP メール</t>
  </si>
  <si>
    <t>運用管理責任者</t>
    <rPh sb="0" eb="2">
      <t>ウンヨウ</t>
    </rPh>
    <rPh sb="2" eb="4">
      <t>カンリ</t>
    </rPh>
    <rPh sb="4" eb="6">
      <t>セキニン</t>
    </rPh>
    <rPh sb="6" eb="7">
      <t>シャ</t>
    </rPh>
    <phoneticPr fontId="2"/>
  </si>
  <si>
    <t>開通通知書面の送付</t>
    <rPh sb="0" eb="2">
      <t>カイツウ</t>
    </rPh>
    <rPh sb="2" eb="5">
      <t>ツウチショ</t>
    </rPh>
    <rPh sb="5" eb="6">
      <t>メン</t>
    </rPh>
    <rPh sb="7" eb="9">
      <t>ソウフ</t>
    </rPh>
    <phoneticPr fontId="2"/>
  </si>
  <si>
    <t>開通通知メールの送付</t>
    <rPh sb="0" eb="2">
      <t>カイツウ</t>
    </rPh>
    <rPh sb="2" eb="4">
      <t>ツウチ</t>
    </rPh>
    <rPh sb="8" eb="10">
      <t>ソウフ</t>
    </rPh>
    <phoneticPr fontId="2"/>
  </si>
  <si>
    <t>お知らせの送付
（メンテナンス等）</t>
    <rPh sb="1" eb="2">
      <t>シ</t>
    </rPh>
    <rPh sb="5" eb="7">
      <t>ソウフ</t>
    </rPh>
    <rPh sb="15" eb="16">
      <t>トウ</t>
    </rPh>
    <phoneticPr fontId="2"/>
  </si>
  <si>
    <t>設定情報変更・
オプション追加/削除の申込</t>
    <rPh sb="0" eb="2">
      <t>セッテイ</t>
    </rPh>
    <rPh sb="2" eb="4">
      <t>ジョウホウ</t>
    </rPh>
    <rPh sb="4" eb="6">
      <t>ヘンコウ</t>
    </rPh>
    <rPh sb="13" eb="15">
      <t>ツイカ</t>
    </rPh>
    <rPh sb="16" eb="18">
      <t>サクジョ</t>
    </rPh>
    <rPh sb="19" eb="21">
      <t>モウシコミ</t>
    </rPh>
    <phoneticPr fontId="2"/>
  </si>
  <si>
    <t>ご契約者情報の
代表者名変更</t>
    <rPh sb="1" eb="4">
      <t>ケイヤクシャ</t>
    </rPh>
    <rPh sb="4" eb="6">
      <t>ジョウホウ</t>
    </rPh>
    <rPh sb="8" eb="11">
      <t>ダイヒョウシャ</t>
    </rPh>
    <rPh sb="11" eb="12">
      <t>メイ</t>
    </rPh>
    <rPh sb="12" eb="14">
      <t>ヘンコウ</t>
    </rPh>
    <phoneticPr fontId="2"/>
  </si>
  <si>
    <t>運用管理担当者の追加・変更・削除
ご契約者情報の住所・連絡先変更
請求書送付先情報の変更</t>
    <rPh sb="0" eb="2">
      <t>ウンヨウ</t>
    </rPh>
    <rPh sb="2" eb="4">
      <t>カンリ</t>
    </rPh>
    <rPh sb="4" eb="6">
      <t>タントウ</t>
    </rPh>
    <rPh sb="6" eb="7">
      <t>シャ</t>
    </rPh>
    <rPh sb="8" eb="10">
      <t>ツイカ</t>
    </rPh>
    <rPh sb="11" eb="13">
      <t>ヘンコウ</t>
    </rPh>
    <rPh sb="14" eb="16">
      <t>サクジョ</t>
    </rPh>
    <rPh sb="18" eb="21">
      <t>ケイヤクシャ</t>
    </rPh>
    <rPh sb="21" eb="23">
      <t>ジョウホウ</t>
    </rPh>
    <rPh sb="24" eb="26">
      <t>ジュウショ</t>
    </rPh>
    <rPh sb="27" eb="30">
      <t>レンラクサキ</t>
    </rPh>
    <rPh sb="30" eb="32">
      <t>ヘンコウ</t>
    </rPh>
    <rPh sb="33" eb="36">
      <t>セイキュウショ</t>
    </rPh>
    <rPh sb="36" eb="38">
      <t>ソウフ</t>
    </rPh>
    <rPh sb="38" eb="39">
      <t>サキ</t>
    </rPh>
    <rPh sb="39" eb="41">
      <t>ジョウホウ</t>
    </rPh>
    <rPh sb="42" eb="44">
      <t>ヘンコウ</t>
    </rPh>
    <phoneticPr fontId="2"/>
  </si>
  <si>
    <t>○</t>
    <phoneticPr fontId="2"/>
  </si>
  <si>
    <t>-</t>
    <phoneticPr fontId="2"/>
  </si>
  <si>
    <t>○
※代表者印または
会社印が必要</t>
    <rPh sb="3" eb="6">
      <t>ダイヒョウシャ</t>
    </rPh>
    <rPh sb="6" eb="7">
      <t>イン</t>
    </rPh>
    <rPh sb="11" eb="13">
      <t>カイシャ</t>
    </rPh>
    <rPh sb="13" eb="14">
      <t>イン</t>
    </rPh>
    <rPh sb="15" eb="17">
      <t>ヒツヨウ</t>
    </rPh>
    <phoneticPr fontId="2"/>
  </si>
  <si>
    <t xml:space="preserve"> 組織名称・部署名</t>
    <rPh sb="1" eb="3">
      <t>ソシキ</t>
    </rPh>
    <rPh sb="3" eb="5">
      <t>メイショウ</t>
    </rPh>
    <rPh sb="6" eb="8">
      <t>ブショ</t>
    </rPh>
    <rPh sb="8" eb="9">
      <t>メイ</t>
    </rPh>
    <phoneticPr fontId="2"/>
  </si>
  <si>
    <t xml:space="preserve"> 組織名称・部署名・担当者名</t>
    <rPh sb="1" eb="3">
      <t>ソシキ</t>
    </rPh>
    <rPh sb="3" eb="5">
      <t>メイショウ</t>
    </rPh>
    <rPh sb="6" eb="8">
      <t>ブショ</t>
    </rPh>
    <rPh sb="8" eb="9">
      <t>メイ</t>
    </rPh>
    <phoneticPr fontId="2"/>
  </si>
  <si>
    <t>□</t>
  </si>
  <si>
    <t>運用管理担当者</t>
    <rPh sb="0" eb="2">
      <t>ウンヨウ</t>
    </rPh>
    <rPh sb="2" eb="4">
      <t>カンリ</t>
    </rPh>
    <rPh sb="4" eb="7">
      <t>タントウシャ</t>
    </rPh>
    <phoneticPr fontId="2"/>
  </si>
  <si>
    <t>閉域網接続ラック利用（専用1/4ラック、専用1/8ラック）</t>
    <rPh sb="0" eb="1">
      <t>ヘイ</t>
    </rPh>
    <rPh sb="1" eb="2">
      <t>イキ</t>
    </rPh>
    <rPh sb="2" eb="3">
      <t>モウ</t>
    </rPh>
    <rPh sb="3" eb="5">
      <t>セツゾク</t>
    </rPh>
    <rPh sb="8" eb="10">
      <t>リヨウ</t>
    </rPh>
    <rPh sb="11" eb="13">
      <t>センヨウ</t>
    </rPh>
    <rPh sb="20" eb="22">
      <t>センヨウ</t>
    </rPh>
    <phoneticPr fontId="2"/>
  </si>
  <si>
    <t>正管理責任者</t>
    <rPh sb="0" eb="1">
      <t>セイ</t>
    </rPh>
    <rPh sb="1" eb="3">
      <t>カンリ</t>
    </rPh>
    <rPh sb="3" eb="5">
      <t>セキニン</t>
    </rPh>
    <rPh sb="5" eb="6">
      <t>シャ</t>
    </rPh>
    <phoneticPr fontId="2"/>
  </si>
  <si>
    <t>副管理責任者</t>
    <rPh sb="0" eb="1">
      <t>フク</t>
    </rPh>
    <rPh sb="1" eb="3">
      <t>カンリ</t>
    </rPh>
    <rPh sb="3" eb="5">
      <t>セキニン</t>
    </rPh>
    <rPh sb="5" eb="6">
      <t>シャ</t>
    </rPh>
    <phoneticPr fontId="2"/>
  </si>
  <si>
    <t>管理権限</t>
    <rPh sb="0" eb="2">
      <t>カンリ</t>
    </rPh>
    <rPh sb="2" eb="4">
      <t>ケンゲン</t>
    </rPh>
    <phoneticPr fontId="2"/>
  </si>
  <si>
    <t>正管理責任者の登録</t>
    <rPh sb="0" eb="1">
      <t>セイ</t>
    </rPh>
    <rPh sb="1" eb="3">
      <t>カンリ</t>
    </rPh>
    <rPh sb="3" eb="5">
      <t>セキニン</t>
    </rPh>
    <rPh sb="5" eb="6">
      <t>シャ</t>
    </rPh>
    <rPh sb="7" eb="9">
      <t>トウロク</t>
    </rPh>
    <phoneticPr fontId="2"/>
  </si>
  <si>
    <t>副管理責任者の登録</t>
    <rPh sb="0" eb="1">
      <t>フク</t>
    </rPh>
    <rPh sb="1" eb="3">
      <t>カンリ</t>
    </rPh>
    <rPh sb="3" eb="5">
      <t>セキニン</t>
    </rPh>
    <rPh sb="5" eb="6">
      <t>シャ</t>
    </rPh>
    <rPh sb="7" eb="9">
      <t>トウロク</t>
    </rPh>
    <phoneticPr fontId="2"/>
  </si>
  <si>
    <t>各種申請（入館申請書）</t>
    <rPh sb="0" eb="2">
      <t>カクシュ</t>
    </rPh>
    <rPh sb="2" eb="4">
      <t>シンセイ</t>
    </rPh>
    <rPh sb="5" eb="7">
      <t>ニュウカン</t>
    </rPh>
    <rPh sb="7" eb="9">
      <t>シンセイ</t>
    </rPh>
    <rPh sb="9" eb="10">
      <t>ショ</t>
    </rPh>
    <phoneticPr fontId="2"/>
  </si>
  <si>
    <t>データセンタ入室</t>
    <rPh sb="6" eb="8">
      <t>ニュウシツ</t>
    </rPh>
    <phoneticPr fontId="2"/>
  </si>
  <si>
    <t>セキュリティ登録</t>
    <rPh sb="6" eb="8">
      <t>トウロク</t>
    </rPh>
    <phoneticPr fontId="2"/>
  </si>
  <si>
    <t>ラック取扱い</t>
    <rPh sb="3" eb="5">
      <t>トリアツカ</t>
    </rPh>
    <phoneticPr fontId="2"/>
  </si>
  <si>
    <t>利用権限</t>
    <rPh sb="0" eb="2">
      <t>リヨウ</t>
    </rPh>
    <rPh sb="2" eb="4">
      <t>ケンゲン</t>
    </rPh>
    <phoneticPr fontId="2"/>
  </si>
  <si>
    <t>○</t>
    <phoneticPr fontId="2"/>
  </si>
  <si>
    <t>閉域網接続ラック利用（共用ラック）</t>
    <rPh sb="0" eb="1">
      <t>ヘイ</t>
    </rPh>
    <rPh sb="1" eb="2">
      <t>イキ</t>
    </rPh>
    <rPh sb="2" eb="3">
      <t>モウ</t>
    </rPh>
    <rPh sb="3" eb="5">
      <t>セツゾク</t>
    </rPh>
    <rPh sb="8" eb="10">
      <t>リヨウ</t>
    </rPh>
    <rPh sb="11" eb="13">
      <t>キョウヨウ</t>
    </rPh>
    <phoneticPr fontId="2"/>
  </si>
  <si>
    <t>・</t>
    <phoneticPr fontId="2"/>
  </si>
  <si>
    <t>当データセンタでは、セキュリティを確保するため、事前にご利用者情報をご登録をいただいております。データセンタをご利用される方は「正管理責任者」若しくは「副管理責任者」のいずれかにご登録ください。</t>
    <rPh sb="24" eb="26">
      <t>ジゼン</t>
    </rPh>
    <rPh sb="30" eb="31">
      <t>シャ</t>
    </rPh>
    <rPh sb="31" eb="33">
      <t>ジョウホウ</t>
    </rPh>
    <rPh sb="71" eb="72">
      <t>モ</t>
    </rPh>
    <phoneticPr fontId="2"/>
  </si>
  <si>
    <t>※緊急時データセンタでの作業が発生することがあるため、別途、副管理責任者としてあらかじめ当社の担当者を1名登録させて頂きます。</t>
    <rPh sb="27" eb="29">
      <t>ベット</t>
    </rPh>
    <phoneticPr fontId="2"/>
  </si>
  <si>
    <t>取扱区分</t>
    <rPh sb="0" eb="2">
      <t>トリアツカイ</t>
    </rPh>
    <rPh sb="2" eb="4">
      <t>クブン</t>
    </rPh>
    <phoneticPr fontId="2"/>
  </si>
  <si>
    <t>印字パターン</t>
    <rPh sb="0" eb="2">
      <t>インジ</t>
    </rPh>
    <phoneticPr fontId="2"/>
  </si>
  <si>
    <t>個人情報の取り扱いについて、スマートストレージ 閉域網接続利用契約、スマートストレージサービス仕様書及び料金表に承諾の上、以下の通り申し込みます。</t>
    <rPh sb="47" eb="50">
      <t>シヨウショ</t>
    </rPh>
    <rPh sb="50" eb="51">
      <t>オヨ</t>
    </rPh>
    <rPh sb="52" eb="54">
      <t>リョウキン</t>
    </rPh>
    <rPh sb="54" eb="55">
      <t>ヒョウ</t>
    </rPh>
    <rPh sb="56" eb="58">
      <t>ショウダク</t>
    </rPh>
    <rPh sb="59" eb="60">
      <t>ウエ</t>
    </rPh>
    <phoneticPr fontId="2"/>
  </si>
  <si>
    <t>組織名称</t>
    <rPh sb="0" eb="2">
      <t>ソシキ</t>
    </rPh>
    <rPh sb="2" eb="4">
      <t>メイショウ</t>
    </rPh>
    <phoneticPr fontId="2"/>
  </si>
  <si>
    <t>請求</t>
    <rPh sb="0" eb="2">
      <t>セイキュウ</t>
    </rPh>
    <phoneticPr fontId="2"/>
  </si>
  <si>
    <t>運用</t>
    <rPh sb="0" eb="2">
      <t>ウンヨウ</t>
    </rPh>
    <phoneticPr fontId="2"/>
  </si>
  <si>
    <t>担当者名</t>
    <rPh sb="0" eb="3">
      <t>タントウシャ</t>
    </rPh>
    <rPh sb="3" eb="4">
      <t>メイ</t>
    </rPh>
    <phoneticPr fontId="2"/>
  </si>
  <si>
    <t>電話</t>
    <rPh sb="0" eb="2">
      <t>デンワ</t>
    </rPh>
    <phoneticPr fontId="2"/>
  </si>
  <si>
    <t>電話（緊急）</t>
    <rPh sb="0" eb="2">
      <t>デンワ</t>
    </rPh>
    <rPh sb="3" eb="5">
      <t>キンキュウ</t>
    </rPh>
    <phoneticPr fontId="2"/>
  </si>
  <si>
    <t>Email</t>
    <phoneticPr fontId="2"/>
  </si>
  <si>
    <t>暗証番号</t>
    <rPh sb="0" eb="2">
      <t>アンショウ</t>
    </rPh>
    <rPh sb="2" eb="4">
      <t>バンゴウ</t>
    </rPh>
    <phoneticPr fontId="2"/>
  </si>
  <si>
    <t>正管理責任者</t>
    <rPh sb="0" eb="1">
      <t>セイ</t>
    </rPh>
    <rPh sb="1" eb="3">
      <t>カンリ</t>
    </rPh>
    <rPh sb="3" eb="5">
      <t>セキニン</t>
    </rPh>
    <rPh sb="5" eb="6">
      <t>シャ</t>
    </rPh>
    <phoneticPr fontId="2"/>
  </si>
  <si>
    <t>副管理責任者2</t>
    <rPh sb="0" eb="1">
      <t>フク</t>
    </rPh>
    <rPh sb="1" eb="3">
      <t>カンリ</t>
    </rPh>
    <rPh sb="3" eb="5">
      <t>セキニン</t>
    </rPh>
    <rPh sb="5" eb="6">
      <t>シャ</t>
    </rPh>
    <phoneticPr fontId="2"/>
  </si>
  <si>
    <t>副管理責任者3</t>
    <rPh sb="0" eb="1">
      <t>フク</t>
    </rPh>
    <rPh sb="1" eb="3">
      <t>カンリ</t>
    </rPh>
    <rPh sb="3" eb="5">
      <t>セキニン</t>
    </rPh>
    <rPh sb="5" eb="6">
      <t>シャ</t>
    </rPh>
    <phoneticPr fontId="2"/>
  </si>
  <si>
    <t>副管理責任者4</t>
    <rPh sb="0" eb="1">
      <t>フク</t>
    </rPh>
    <rPh sb="1" eb="3">
      <t>カンリ</t>
    </rPh>
    <rPh sb="3" eb="5">
      <t>セキニン</t>
    </rPh>
    <rPh sb="5" eb="6">
      <t>シャ</t>
    </rPh>
    <phoneticPr fontId="2"/>
  </si>
  <si>
    <t>副管理責任者5</t>
    <rPh sb="0" eb="1">
      <t>フク</t>
    </rPh>
    <rPh sb="1" eb="3">
      <t>カンリ</t>
    </rPh>
    <rPh sb="3" eb="5">
      <t>セキニン</t>
    </rPh>
    <rPh sb="5" eb="6">
      <t>シャ</t>
    </rPh>
    <phoneticPr fontId="2"/>
  </si>
  <si>
    <t>販売パートナー</t>
    <rPh sb="0" eb="2">
      <t>ハンバイ</t>
    </rPh>
    <phoneticPr fontId="2"/>
  </si>
  <si>
    <t>会社名・部署名・担当者</t>
    <rPh sb="0" eb="3">
      <t>カイシャメイ</t>
    </rPh>
    <rPh sb="4" eb="6">
      <t>ブショ</t>
    </rPh>
    <rPh sb="6" eb="7">
      <t>メイ</t>
    </rPh>
    <rPh sb="8" eb="11">
      <t>タントウシャ</t>
    </rPh>
    <phoneticPr fontId="2"/>
  </si>
  <si>
    <t>申込日</t>
    <rPh sb="0" eb="2">
      <t>モウシコ</t>
    </rPh>
    <rPh sb="2" eb="3">
      <t>ビ</t>
    </rPh>
    <phoneticPr fontId="2"/>
  </si>
  <si>
    <t>NTT西日本 営業担当記入欄</t>
    <rPh sb="3" eb="4">
      <t>ニシ</t>
    </rPh>
    <rPh sb="4" eb="6">
      <t>ニホン</t>
    </rPh>
    <rPh sb="7" eb="9">
      <t>エイギョウ</t>
    </rPh>
    <rPh sb="9" eb="11">
      <t>タントウ</t>
    </rPh>
    <rPh sb="11" eb="13">
      <t>キニュウ</t>
    </rPh>
    <rPh sb="13" eb="14">
      <t>ラン</t>
    </rPh>
    <phoneticPr fontId="2"/>
  </si>
  <si>
    <t>※ ネットワーク接続の閉域網接続用ラック（専用1/4ラック、専用1/8ラック、共用ラック）、データ移行用ラックオプションをお申込の場合にご記入下さい。</t>
    <rPh sb="8" eb="10">
      <t>セツゾク</t>
    </rPh>
    <rPh sb="11" eb="12">
      <t>ヘイ</t>
    </rPh>
    <rPh sb="12" eb="13">
      <t>イキ</t>
    </rPh>
    <rPh sb="13" eb="14">
      <t>モウ</t>
    </rPh>
    <rPh sb="14" eb="17">
      <t>セツゾクヨウ</t>
    </rPh>
    <rPh sb="21" eb="23">
      <t>センヨウ</t>
    </rPh>
    <rPh sb="30" eb="32">
      <t>センヨウ</t>
    </rPh>
    <rPh sb="39" eb="41">
      <t>キョウヨウ</t>
    </rPh>
    <rPh sb="49" eb="51">
      <t>イコウ</t>
    </rPh>
    <rPh sb="51" eb="52">
      <t>ヨウ</t>
    </rPh>
    <rPh sb="62" eb="64">
      <t>モウシコミ</t>
    </rPh>
    <rPh sb="65" eb="67">
      <t>バアイ</t>
    </rPh>
    <rPh sb="69" eb="71">
      <t>キニュウ</t>
    </rPh>
    <rPh sb="71" eb="72">
      <t>クダ</t>
    </rPh>
    <phoneticPr fontId="2"/>
  </si>
  <si>
    <t>契約組織名称</t>
    <rPh sb="0" eb="2">
      <t>ケイヤク</t>
    </rPh>
    <rPh sb="2" eb="4">
      <t>ソシキ</t>
    </rPh>
    <rPh sb="4" eb="6">
      <t>メイショウ</t>
    </rPh>
    <phoneticPr fontId="2"/>
  </si>
  <si>
    <t>担当者情報</t>
    <rPh sb="3" eb="5">
      <t>ジョウホウ</t>
    </rPh>
    <phoneticPr fontId="2"/>
  </si>
  <si>
    <t>組織名称</t>
    <phoneticPr fontId="2"/>
  </si>
  <si>
    <t>電話番号</t>
  </si>
  <si>
    <t>担当者名</t>
    <phoneticPr fontId="2"/>
  </si>
  <si>
    <r>
      <t>電話番号</t>
    </r>
    <r>
      <rPr>
        <sz val="7"/>
        <rFont val="メイリオ"/>
        <family val="3"/>
        <charset val="128"/>
      </rPr>
      <t>（緊急時）</t>
    </r>
    <rPh sb="5" eb="8">
      <t>キンキュウジ</t>
    </rPh>
    <phoneticPr fontId="2"/>
  </si>
  <si>
    <t>メール</t>
    <phoneticPr fontId="2"/>
  </si>
  <si>
    <t>（ﾀﾝﾄｳｼｬﾒｲ）</t>
    <phoneticPr fontId="2"/>
  </si>
  <si>
    <t>組織名称</t>
    <phoneticPr fontId="2"/>
  </si>
  <si>
    <t>正管理責任者は1名、副管理責任者は、最大5名までご登録可能です。正管理責任者および副管理責任者の権限・役割を踏まえて、ご指定ください。</t>
    <phoneticPr fontId="2"/>
  </si>
  <si>
    <t>(フリガナ)</t>
    <phoneticPr fontId="2"/>
  </si>
  <si>
    <t>電話番号</t>
    <phoneticPr fontId="2"/>
  </si>
  <si>
    <t xml:space="preserve">副管理責任者1 </t>
    <rPh sb="0" eb="1">
      <t>フク</t>
    </rPh>
    <rPh sb="1" eb="3">
      <t>カンリ</t>
    </rPh>
    <rPh sb="3" eb="5">
      <t>セキニン</t>
    </rPh>
    <rPh sb="5" eb="6">
      <t>シャ</t>
    </rPh>
    <phoneticPr fontId="2"/>
  </si>
  <si>
    <t>数量</t>
    <rPh sb="0" eb="2">
      <t>スウリョウ</t>
    </rPh>
    <phoneticPr fontId="2"/>
  </si>
  <si>
    <t>請求方法</t>
    <rPh sb="0" eb="2">
      <t>セイキュウ</t>
    </rPh>
    <rPh sb="2" eb="4">
      <t>ホウホウ</t>
    </rPh>
    <phoneticPr fontId="2"/>
  </si>
  <si>
    <t xml:space="preserve"> 請求書</t>
    <rPh sb="1" eb="4">
      <t>セイキュウショ</t>
    </rPh>
    <phoneticPr fontId="2"/>
  </si>
  <si>
    <t xml:space="preserve"> 口座振替</t>
    <rPh sb="1" eb="3">
      <t>コウザ</t>
    </rPh>
    <rPh sb="3" eb="5">
      <t>フリカエ</t>
    </rPh>
    <phoneticPr fontId="2"/>
  </si>
  <si>
    <t>請求書を発行し、当社指定の銀行口座へお振込みいただきます。</t>
    <rPh sb="0" eb="3">
      <t>セイキュウショ</t>
    </rPh>
    <rPh sb="4" eb="6">
      <t>ハッコウ</t>
    </rPh>
    <rPh sb="8" eb="10">
      <t>トウシャ</t>
    </rPh>
    <rPh sb="10" eb="12">
      <t>シテイ</t>
    </rPh>
    <rPh sb="13" eb="15">
      <t>ギンコウ</t>
    </rPh>
    <rPh sb="15" eb="17">
      <t>コウザ</t>
    </rPh>
    <rPh sb="19" eb="21">
      <t>フリコ</t>
    </rPh>
    <phoneticPr fontId="2"/>
  </si>
  <si>
    <t>契約者情報</t>
    <phoneticPr fontId="2"/>
  </si>
  <si>
    <t>[5] データセンタ管理責任者情報</t>
    <rPh sb="10" eb="12">
      <t>カンリ</t>
    </rPh>
    <rPh sb="12" eb="14">
      <t>セキニン</t>
    </rPh>
    <rPh sb="14" eb="15">
      <t>シャ</t>
    </rPh>
    <rPh sb="15" eb="17">
      <t>ジョウホウ</t>
    </rPh>
    <phoneticPr fontId="2"/>
  </si>
  <si>
    <t>　[5]-1.正管理責任者　　　　【必須】</t>
    <rPh sb="7" eb="8">
      <t>セイ</t>
    </rPh>
    <rPh sb="8" eb="10">
      <t>カンリ</t>
    </rPh>
    <rPh sb="10" eb="12">
      <t>セキニン</t>
    </rPh>
    <rPh sb="12" eb="13">
      <t>シャ</t>
    </rPh>
    <rPh sb="18" eb="20">
      <t>ヒッス</t>
    </rPh>
    <phoneticPr fontId="2"/>
  </si>
  <si>
    <t>　[5]-2-1. 副管理責任者</t>
    <rPh sb="10" eb="11">
      <t>フク</t>
    </rPh>
    <rPh sb="11" eb="13">
      <t>カンリ</t>
    </rPh>
    <rPh sb="13" eb="15">
      <t>セキニン</t>
    </rPh>
    <rPh sb="15" eb="16">
      <t>シャ</t>
    </rPh>
    <phoneticPr fontId="2"/>
  </si>
  <si>
    <t>　[5]-2-2. 副管理責任者</t>
    <rPh sb="10" eb="11">
      <t>フク</t>
    </rPh>
    <rPh sb="11" eb="13">
      <t>カンリ</t>
    </rPh>
    <rPh sb="13" eb="15">
      <t>セキニン</t>
    </rPh>
    <rPh sb="15" eb="16">
      <t>シャ</t>
    </rPh>
    <phoneticPr fontId="2"/>
  </si>
  <si>
    <t>　[5]-2-3. 副管理責任者</t>
    <rPh sb="10" eb="11">
      <t>フク</t>
    </rPh>
    <rPh sb="11" eb="13">
      <t>カンリ</t>
    </rPh>
    <rPh sb="13" eb="15">
      <t>セキニン</t>
    </rPh>
    <rPh sb="15" eb="16">
      <t>シャ</t>
    </rPh>
    <phoneticPr fontId="2"/>
  </si>
  <si>
    <t>　[5]-2-4. 副管理責任者</t>
    <rPh sb="10" eb="11">
      <t>フク</t>
    </rPh>
    <rPh sb="11" eb="13">
      <t>カンリ</t>
    </rPh>
    <rPh sb="13" eb="15">
      <t>セキニン</t>
    </rPh>
    <rPh sb="15" eb="16">
      <t>シャ</t>
    </rPh>
    <phoneticPr fontId="2"/>
  </si>
  <si>
    <t>　[5]-2-5. 副管理責任者</t>
    <rPh sb="10" eb="11">
      <t>フク</t>
    </rPh>
    <rPh sb="11" eb="13">
      <t>カンリ</t>
    </rPh>
    <rPh sb="13" eb="15">
      <t>セキニン</t>
    </rPh>
    <rPh sb="15" eb="16">
      <t>シャ</t>
    </rPh>
    <phoneticPr fontId="2"/>
  </si>
  <si>
    <t xml:space="preserve"> SSL-VPN接続</t>
    <rPh sb="8" eb="10">
      <t>セツゾク</t>
    </rPh>
    <phoneticPr fontId="2"/>
  </si>
  <si>
    <t xml:space="preserve"> SINET4接続</t>
    <rPh sb="7" eb="9">
      <t>セツゾク</t>
    </rPh>
    <phoneticPr fontId="2"/>
  </si>
  <si>
    <t xml:space="preserve"> 共用ラック</t>
    <rPh sb="1" eb="3">
      <t>キョウヨウ</t>
    </rPh>
    <phoneticPr fontId="2"/>
  </si>
  <si>
    <t xml:space="preserve"> 専用1/4ラック</t>
    <rPh sb="1" eb="3">
      <t>センヨウ</t>
    </rPh>
    <phoneticPr fontId="2"/>
  </si>
  <si>
    <t xml:space="preserve"> アクセスログ</t>
    <phoneticPr fontId="2"/>
  </si>
  <si>
    <t>備考</t>
    <rPh sb="0" eb="2">
      <t>ビコウ</t>
    </rPh>
    <phoneticPr fontId="2"/>
  </si>
  <si>
    <t>契約内容</t>
    <rPh sb="0" eb="2">
      <t>ケイヤク</t>
    </rPh>
    <rPh sb="2" eb="4">
      <t>ナイヨウ</t>
    </rPh>
    <phoneticPr fontId="2"/>
  </si>
  <si>
    <t>ラック種別</t>
    <rPh sb="3" eb="5">
      <t>シュベツ</t>
    </rPh>
    <phoneticPr fontId="2"/>
  </si>
  <si>
    <t>利用期間</t>
    <rPh sb="0" eb="2">
      <t>リヨウ</t>
    </rPh>
    <rPh sb="2" eb="4">
      <t>キカン</t>
    </rPh>
    <phoneticPr fontId="2"/>
  </si>
  <si>
    <t>~</t>
    <phoneticPr fontId="2"/>
  </si>
  <si>
    <t>年</t>
    <rPh sb="0" eb="1">
      <t>ネン</t>
    </rPh>
    <phoneticPr fontId="2"/>
  </si>
  <si>
    <t>月</t>
    <rPh sb="0" eb="1">
      <t>ガツ</t>
    </rPh>
    <phoneticPr fontId="2"/>
  </si>
  <si>
    <t>容量追加（TB）</t>
    <rPh sb="0" eb="2">
      <t>ヨウリョウ</t>
    </rPh>
    <rPh sb="2" eb="4">
      <t>ツイカ</t>
    </rPh>
    <phoneticPr fontId="2"/>
  </si>
  <si>
    <t xml:space="preserve"> Active Directory連携</t>
    <phoneticPr fontId="2"/>
  </si>
  <si>
    <t>オプション（※CIFSプロトコルのみ）</t>
    <phoneticPr fontId="2"/>
  </si>
  <si>
    <t>申込書</t>
    <rPh sb="0" eb="3">
      <t>モウシコミショ</t>
    </rPh>
    <phoneticPr fontId="2"/>
  </si>
  <si>
    <t>分類</t>
    <rPh sb="0" eb="2">
      <t>ブンルイ</t>
    </rPh>
    <phoneticPr fontId="2"/>
  </si>
  <si>
    <t>サービス開通通知書</t>
    <phoneticPr fontId="2"/>
  </si>
  <si>
    <t xml:space="preserve">エヌ・ティ・ティ・スマートコネクト株式会社 </t>
    <phoneticPr fontId="2"/>
  </si>
  <si>
    <t>〒 530-0011　</t>
    <phoneticPr fontId="2"/>
  </si>
  <si>
    <t>大阪府大阪市北区大深町 3-1　</t>
    <phoneticPr fontId="2"/>
  </si>
  <si>
    <t>グランフロント大阪 タワーC 13階</t>
    <phoneticPr fontId="2"/>
  </si>
  <si>
    <t>発行日：</t>
    <rPh sb="0" eb="2">
      <t>ハッコウ</t>
    </rPh>
    <rPh sb="2" eb="3">
      <t>ビ</t>
    </rPh>
    <phoneticPr fontId="2"/>
  </si>
  <si>
    <t>件名：</t>
    <rPh sb="0" eb="2">
      <t>ケンメイ</t>
    </rPh>
    <phoneticPr fontId="2"/>
  </si>
  <si>
    <t>【ご契約情報】</t>
    <rPh sb="2" eb="4">
      <t>ケイヤク</t>
    </rPh>
    <rPh sb="4" eb="6">
      <t>ジョウホウ</t>
    </rPh>
    <phoneticPr fontId="2"/>
  </si>
  <si>
    <t>お客様番号</t>
    <rPh sb="1" eb="3">
      <t>キャクサマ</t>
    </rPh>
    <rPh sb="3" eb="5">
      <t>バンゴウ</t>
    </rPh>
    <phoneticPr fontId="2"/>
  </si>
  <si>
    <t>ご契約組織名</t>
    <rPh sb="1" eb="3">
      <t>ケイヤク</t>
    </rPh>
    <rPh sb="3" eb="6">
      <t>ソシキメイ</t>
    </rPh>
    <rPh sb="5" eb="6">
      <t>メイ</t>
    </rPh>
    <phoneticPr fontId="2"/>
  </si>
  <si>
    <t>【データセンタ情報】</t>
    <rPh sb="7" eb="9">
      <t>ジョウホウ</t>
    </rPh>
    <phoneticPr fontId="2"/>
  </si>
  <si>
    <t>ロケーション</t>
    <phoneticPr fontId="2"/>
  </si>
  <si>
    <t>【ご契約内容】</t>
    <rPh sb="2" eb="4">
      <t>ケイヤク</t>
    </rPh>
    <rPh sb="4" eb="6">
      <t>ナイヨウ</t>
    </rPh>
    <phoneticPr fontId="2"/>
  </si>
  <si>
    <t>課金開始日</t>
    <rPh sb="0" eb="2">
      <t>カキン</t>
    </rPh>
    <rPh sb="2" eb="5">
      <t>カイシビ</t>
    </rPh>
    <phoneticPr fontId="2"/>
  </si>
  <si>
    <t>　　必要に応じて、ラック番号、パッチパネル番号等入力</t>
    <rPh sb="2" eb="4">
      <t>ヒツヨウ</t>
    </rPh>
    <rPh sb="5" eb="6">
      <t>オウ</t>
    </rPh>
    <rPh sb="12" eb="14">
      <t>バンゴウ</t>
    </rPh>
    <rPh sb="21" eb="23">
      <t>バンゴウ</t>
    </rPh>
    <rPh sb="23" eb="24">
      <t>トウ</t>
    </rPh>
    <rPh sb="24" eb="26">
      <t>ニュウリョク</t>
    </rPh>
    <phoneticPr fontId="2"/>
  </si>
  <si>
    <t>　　発行日、お客様番号、お客様ID、契約番号、ご利用開始日を入力</t>
    <rPh sb="2" eb="4">
      <t>ハッコウ</t>
    </rPh>
    <rPh sb="4" eb="5">
      <t>ビ</t>
    </rPh>
    <rPh sb="7" eb="9">
      <t>キャクサマ</t>
    </rPh>
    <rPh sb="9" eb="11">
      <t>バンゴウ</t>
    </rPh>
    <rPh sb="13" eb="15">
      <t>キャクサマ</t>
    </rPh>
    <rPh sb="18" eb="20">
      <t>ケイヤク</t>
    </rPh>
    <rPh sb="20" eb="22">
      <t>バンゴウ</t>
    </rPh>
    <rPh sb="24" eb="26">
      <t>リヨウ</t>
    </rPh>
    <rPh sb="26" eb="28">
      <t>カイシ</t>
    </rPh>
    <rPh sb="28" eb="29">
      <t>ビ</t>
    </rPh>
    <rPh sb="30" eb="32">
      <t>ニュウリョク</t>
    </rPh>
    <phoneticPr fontId="2"/>
  </si>
  <si>
    <t>3） 「開通通知書」に必要事項を入力</t>
    <rPh sb="4" eb="6">
      <t>カイツウ</t>
    </rPh>
    <rPh sb="6" eb="9">
      <t>ツウチショ</t>
    </rPh>
    <rPh sb="11" eb="13">
      <t>ヒツヨウ</t>
    </rPh>
    <rPh sb="13" eb="15">
      <t>ジコウ</t>
    </rPh>
    <rPh sb="16" eb="18">
      <t>ニュウリョク</t>
    </rPh>
    <phoneticPr fontId="2"/>
  </si>
  <si>
    <t>　←再表示</t>
    <rPh sb="2" eb="5">
      <t>サイヒョウジ</t>
    </rPh>
    <phoneticPr fontId="2"/>
  </si>
  <si>
    <t>　請求方法について</t>
    <rPh sb="1" eb="3">
      <t>セイキュウ</t>
    </rPh>
    <rPh sb="3" eb="5">
      <t>ホウホウ</t>
    </rPh>
    <phoneticPr fontId="2"/>
  </si>
  <si>
    <t>4） フッターを削除</t>
    <rPh sb="8" eb="10">
      <t>サクジョ</t>
    </rPh>
    <phoneticPr fontId="2"/>
  </si>
  <si>
    <t xml:space="preserve"> 専用1/8ラック</t>
  </si>
  <si>
    <t>最低利用期間：</t>
    <phoneticPr fontId="2"/>
  </si>
  <si>
    <t>ご利用開始日/契約番号</t>
    <phoneticPr fontId="2"/>
  </si>
  <si>
    <t>最低利用期間：</t>
    <phoneticPr fontId="2"/>
  </si>
  <si>
    <t xml:space="preserve"> 閉域網接続インターフェース</t>
  </si>
  <si>
    <t>ONU収容位置：</t>
    <phoneticPr fontId="2"/>
  </si>
  <si>
    <t>ルータ収容位置：</t>
    <phoneticPr fontId="2"/>
  </si>
  <si>
    <t>ルームNo：</t>
    <phoneticPr fontId="2"/>
  </si>
  <si>
    <t>ラック位置：</t>
    <rPh sb="3" eb="5">
      <t>イチ</t>
    </rPh>
    <phoneticPr fontId="2"/>
  </si>
  <si>
    <t>閉域網の備考</t>
    <rPh sb="0" eb="1">
      <t>ヘイ</t>
    </rPh>
    <rPh sb="1" eb="2">
      <t>イキ</t>
    </rPh>
    <rPh sb="2" eb="3">
      <t>モウ</t>
    </rPh>
    <rPh sb="4" eb="6">
      <t>ビコウ</t>
    </rPh>
    <phoneticPr fontId="2"/>
  </si>
  <si>
    <t>追加契約</t>
    <rPh sb="0" eb="2">
      <t>ツイカ</t>
    </rPh>
    <rPh sb="2" eb="4">
      <t>ケイヤク</t>
    </rPh>
    <phoneticPr fontId="2"/>
  </si>
  <si>
    <t>適用日時</t>
    <rPh sb="0" eb="2">
      <t>テキヨウ</t>
    </rPh>
    <rPh sb="2" eb="4">
      <t>ニチジ</t>
    </rPh>
    <phoneticPr fontId="2"/>
  </si>
  <si>
    <t>SSL-VPN接続</t>
    <rPh sb="7" eb="9">
      <t>セツゾク</t>
    </rPh>
    <phoneticPr fontId="2"/>
  </si>
  <si>
    <t>－</t>
  </si>
  <si>
    <t>○</t>
  </si>
  <si>
    <t>認定利用者</t>
    <rPh sb="0" eb="2">
      <t>ニンテイ</t>
    </rPh>
    <rPh sb="2" eb="4">
      <t>リヨウ</t>
    </rPh>
    <rPh sb="4" eb="5">
      <t>シャ</t>
    </rPh>
    <phoneticPr fontId="2"/>
  </si>
  <si>
    <t>○</t>
    <phoneticPr fontId="2"/>
  </si>
  <si>
    <t>　当社にご提出いただく日付をご記入ください。</t>
    <rPh sb="1" eb="3">
      <t>トウシャ</t>
    </rPh>
    <rPh sb="5" eb="7">
      <t>テイシュツ</t>
    </rPh>
    <rPh sb="11" eb="13">
      <t>ヒヅケ</t>
    </rPh>
    <rPh sb="15" eb="17">
      <t>キニュウ</t>
    </rPh>
    <phoneticPr fontId="2"/>
  </si>
  <si>
    <t>見積番号</t>
    <rPh sb="0" eb="2">
      <t>ミツモリ</t>
    </rPh>
    <rPh sb="2" eb="4">
      <t>バンゴウ</t>
    </rPh>
    <phoneticPr fontId="2"/>
  </si>
  <si>
    <t>ご契約会社名等をご記入ください。</t>
    <rPh sb="1" eb="3">
      <t>ケイヤク</t>
    </rPh>
    <rPh sb="3" eb="6">
      <t>カイシャメイ</t>
    </rPh>
    <rPh sb="6" eb="7">
      <t>トウ</t>
    </rPh>
    <rPh sb="9" eb="11">
      <t>キニュウ</t>
    </rPh>
    <phoneticPr fontId="2"/>
  </si>
  <si>
    <t>TB</t>
    <phoneticPr fontId="2"/>
  </si>
  <si>
    <t>合計</t>
    <rPh sb="0" eb="2">
      <t>ゴウケイ</t>
    </rPh>
    <phoneticPr fontId="2"/>
  </si>
  <si>
    <r>
      <t xml:space="preserve"> ユーザ数変更
</t>
    </r>
    <r>
      <rPr>
        <sz val="6"/>
        <rFont val="メイリオ"/>
        <family val="3"/>
        <charset val="128"/>
      </rPr>
      <t>CIFSローカルユーザ数</t>
    </r>
    <rPh sb="19" eb="20">
      <t>スウ</t>
    </rPh>
    <phoneticPr fontId="2"/>
  </si>
  <si>
    <t>新規ラックとの接続</t>
    <rPh sb="0" eb="2">
      <t>シンキ</t>
    </rPh>
    <rPh sb="7" eb="9">
      <t>セツゾク</t>
    </rPh>
    <phoneticPr fontId="2"/>
  </si>
  <si>
    <t>スマートコネクトVPSとの接続</t>
    <rPh sb="13" eb="15">
      <t>セツゾク</t>
    </rPh>
    <phoneticPr fontId="2"/>
  </si>
  <si>
    <t>既存ラックとの接続</t>
    <rPh sb="0" eb="2">
      <t>キゾン</t>
    </rPh>
    <rPh sb="7" eb="9">
      <t>セツゾク</t>
    </rPh>
    <phoneticPr fontId="2"/>
  </si>
  <si>
    <t>ロケーション</t>
    <phoneticPr fontId="2"/>
  </si>
  <si>
    <t>ご利用タイプ</t>
    <rPh sb="1" eb="3">
      <t>リヨウ</t>
    </rPh>
    <phoneticPr fontId="2"/>
  </si>
  <si>
    <t>オールインワンネットワーク情報</t>
    <rPh sb="13" eb="15">
      <t>ジョウホウ</t>
    </rPh>
    <phoneticPr fontId="2"/>
  </si>
  <si>
    <t>接続ポート番号</t>
    <rPh sb="0" eb="2">
      <t>セツゾク</t>
    </rPh>
    <rPh sb="5" eb="7">
      <t>バンゴウ</t>
    </rPh>
    <phoneticPr fontId="2"/>
  </si>
  <si>
    <t>①</t>
    <phoneticPr fontId="2"/>
  </si>
  <si>
    <t>②</t>
    <phoneticPr fontId="2"/>
  </si>
  <si>
    <r>
      <t>2） AU1セルの</t>
    </r>
    <r>
      <rPr>
        <sz val="8"/>
        <color rgb="FFFF0000"/>
        <rFont val="メイリオ"/>
        <family val="3"/>
        <charset val="128"/>
      </rPr>
      <t>〔分類〕を「申込書」⇒「開通通知書」</t>
    </r>
    <r>
      <rPr>
        <sz val="8"/>
        <color rgb="FF0000FF"/>
        <rFont val="メイリオ"/>
        <family val="3"/>
        <charset val="128"/>
      </rPr>
      <t>に変更</t>
    </r>
    <rPh sb="10" eb="12">
      <t>ブンルイ</t>
    </rPh>
    <rPh sb="15" eb="18">
      <t>モウシコミショ</t>
    </rPh>
    <rPh sb="21" eb="23">
      <t>カイツウ</t>
    </rPh>
    <rPh sb="23" eb="26">
      <t>ツウチショ</t>
    </rPh>
    <rPh sb="28" eb="30">
      <t>ヘンコウ</t>
    </rPh>
    <phoneticPr fontId="2"/>
  </si>
  <si>
    <t>※接続方法をご選択（□⇒■）いただき、必要情報をご記入ください。</t>
    <rPh sb="1" eb="3">
      <t>セツゾク</t>
    </rPh>
    <rPh sb="3" eb="5">
      <t>ホウホウ</t>
    </rPh>
    <rPh sb="7" eb="9">
      <t>センタク</t>
    </rPh>
    <rPh sb="19" eb="21">
      <t>ヒツヨウ</t>
    </rPh>
    <rPh sb="21" eb="23">
      <t>ジョウホウ</t>
    </rPh>
    <rPh sb="25" eb="27">
      <t>キニュウ</t>
    </rPh>
    <phoneticPr fontId="2"/>
  </si>
  <si>
    <t>見積書に基づいてお申込頂く場合に、対象の見積番号を全てご記入ください。</t>
    <rPh sb="0" eb="2">
      <t>ミツモリ</t>
    </rPh>
    <rPh sb="2" eb="3">
      <t>ショ</t>
    </rPh>
    <rPh sb="4" eb="5">
      <t>モト</t>
    </rPh>
    <rPh sb="9" eb="12">
      <t>モウシコミイタダ</t>
    </rPh>
    <rPh sb="13" eb="15">
      <t>バアイ</t>
    </rPh>
    <rPh sb="17" eb="19">
      <t>タイショウ</t>
    </rPh>
    <rPh sb="20" eb="22">
      <t>ミツモリ</t>
    </rPh>
    <rPh sb="22" eb="24">
      <t>バンゴウ</t>
    </rPh>
    <rPh sb="25" eb="26">
      <t>スベ</t>
    </rPh>
    <rPh sb="28" eb="30">
      <t>キニュウ</t>
    </rPh>
    <phoneticPr fontId="2"/>
  </si>
  <si>
    <t>ラック番号</t>
    <rPh sb="3" eb="5">
      <t>バンゴウ</t>
    </rPh>
    <phoneticPr fontId="2"/>
  </si>
  <si>
    <t>接続方法</t>
    <phoneticPr fontId="2"/>
  </si>
  <si>
    <t>接続先VLAN（VPS側）</t>
    <phoneticPr fontId="2"/>
  </si>
  <si>
    <t>③</t>
    <phoneticPr fontId="2"/>
  </si>
  <si>
    <t>閉域網接続インターフェース</t>
    <rPh sb="0" eb="1">
      <t>ヘイ</t>
    </rPh>
    <rPh sb="1" eb="2">
      <t>イキ</t>
    </rPh>
    <rPh sb="2" eb="3">
      <t>モウ</t>
    </rPh>
    <rPh sb="3" eb="5">
      <t>セツゾク</t>
    </rPh>
    <phoneticPr fontId="2"/>
  </si>
  <si>
    <t>最低利用期間：</t>
    <phoneticPr fontId="2"/>
  </si>
  <si>
    <t>ユーザ数変更</t>
    <rPh sb="3" eb="4">
      <t>スウ</t>
    </rPh>
    <rPh sb="4" eb="6">
      <t>ヘンコウ</t>
    </rPh>
    <phoneticPr fontId="2"/>
  </si>
  <si>
    <t>ご利用開始希望日</t>
    <rPh sb="1" eb="3">
      <t>リヨウ</t>
    </rPh>
    <rPh sb="3" eb="5">
      <t>カイシ</t>
    </rPh>
    <rPh sb="5" eb="8">
      <t>キボウビ</t>
    </rPh>
    <phoneticPr fontId="2"/>
  </si>
  <si>
    <t>ご利用開始希望日</t>
    <phoneticPr fontId="2"/>
  </si>
  <si>
    <t>※共用ラックの場合のみご記入ください</t>
    <rPh sb="7" eb="9">
      <t>バアイ</t>
    </rPh>
    <rPh sb="12" eb="14">
      <t>キニュウ</t>
    </rPh>
    <phoneticPr fontId="2"/>
  </si>
  <si>
    <t>方式</t>
    <rPh sb="0" eb="2">
      <t>ホウシキ</t>
    </rPh>
    <phoneticPr fontId="2"/>
  </si>
  <si>
    <t>閉域網接続用インターフェース冗長化</t>
    <rPh sb="0" eb="1">
      <t>ヘイ</t>
    </rPh>
    <rPh sb="1" eb="2">
      <t>イキ</t>
    </rPh>
    <rPh sb="2" eb="3">
      <t>モウ</t>
    </rPh>
    <rPh sb="3" eb="6">
      <t>セツゾクヨウ</t>
    </rPh>
    <rPh sb="14" eb="16">
      <t>ジョウチョウ</t>
    </rPh>
    <rPh sb="16" eb="17">
      <t>カ</t>
    </rPh>
    <phoneticPr fontId="2"/>
  </si>
  <si>
    <t>SINET4接続</t>
    <rPh sb="6" eb="8">
      <t>セツゾク</t>
    </rPh>
    <phoneticPr fontId="2"/>
  </si>
  <si>
    <t>（合計数）</t>
    <rPh sb="1" eb="3">
      <t>ゴウケイ</t>
    </rPh>
    <rPh sb="3" eb="4">
      <t>スウ</t>
    </rPh>
    <phoneticPr fontId="2"/>
  </si>
  <si>
    <t>ユーザ数（初期標準提供）</t>
    <rPh sb="3" eb="4">
      <t>スウ</t>
    </rPh>
    <rPh sb="5" eb="7">
      <t>ショキ</t>
    </rPh>
    <rPh sb="7" eb="9">
      <t>ヒョウジュン</t>
    </rPh>
    <rPh sb="9" eb="11">
      <t>テイキョウ</t>
    </rPh>
    <phoneticPr fontId="2"/>
  </si>
  <si>
    <t>接続日</t>
    <rPh sb="0" eb="2">
      <t>セツゾク</t>
    </rPh>
    <rPh sb="2" eb="3">
      <t>ビ</t>
    </rPh>
    <phoneticPr fontId="2"/>
  </si>
  <si>
    <t>お客様側接続先VLAN　（最大2VLAN）</t>
    <rPh sb="1" eb="3">
      <t>キャクサマ</t>
    </rPh>
    <rPh sb="3" eb="4">
      <t>ガワ</t>
    </rPh>
    <rPh sb="4" eb="6">
      <t>セツゾク</t>
    </rPh>
    <rPh sb="6" eb="7">
      <t>サキ</t>
    </rPh>
    <rPh sb="13" eb="15">
      <t>サイダイ</t>
    </rPh>
    <phoneticPr fontId="2"/>
  </si>
  <si>
    <t>5）「課金開始日」には利用開始日が自動的に入ります。</t>
    <rPh sb="3" eb="5">
      <t>カキン</t>
    </rPh>
    <rPh sb="5" eb="8">
      <t>カイシビ</t>
    </rPh>
    <rPh sb="11" eb="13">
      <t>リヨウ</t>
    </rPh>
    <rPh sb="13" eb="15">
      <t>カイシ</t>
    </rPh>
    <rPh sb="15" eb="16">
      <t>ビ</t>
    </rPh>
    <rPh sb="17" eb="20">
      <t>ジドウテキ</t>
    </rPh>
    <rPh sb="21" eb="22">
      <t>ハイ</t>
    </rPh>
    <phoneticPr fontId="2"/>
  </si>
  <si>
    <t>　　異なる場合には、「課金開始日」を変更してください。</t>
    <rPh sb="11" eb="13">
      <t>カキン</t>
    </rPh>
    <rPh sb="13" eb="16">
      <t>カイシビ</t>
    </rPh>
    <rPh sb="18" eb="20">
      <t>ヘンコウ</t>
    </rPh>
    <phoneticPr fontId="2"/>
  </si>
  <si>
    <t>VPN名称：</t>
    <rPh sb="3" eb="5">
      <t>メイショウ</t>
    </rPh>
    <phoneticPr fontId="2"/>
  </si>
  <si>
    <t>申請用ID：</t>
    <rPh sb="0" eb="3">
      <t>シンセイヨウ</t>
    </rPh>
    <phoneticPr fontId="2"/>
  </si>
  <si>
    <t>VLAN A：</t>
    <phoneticPr fontId="2"/>
  </si>
  <si>
    <t>VLAN B:</t>
    <phoneticPr fontId="2"/>
  </si>
  <si>
    <t>閉域網接続</t>
    <phoneticPr fontId="2"/>
  </si>
  <si>
    <t>1） AR列（申込書）：フィルタで「すべて選択」を選択</t>
    <rPh sb="5" eb="6">
      <t>レツ</t>
    </rPh>
    <rPh sb="7" eb="10">
      <t>モウシコミショ</t>
    </rPh>
    <rPh sb="21" eb="23">
      <t>センタク</t>
    </rPh>
    <rPh sb="25" eb="27">
      <t>センタク</t>
    </rPh>
    <phoneticPr fontId="2"/>
  </si>
  <si>
    <t>　　AS列（開通通知）：フィルタで「1」を選択</t>
    <rPh sb="6" eb="8">
      <t>カイツウ</t>
    </rPh>
    <rPh sb="8" eb="10">
      <t>ツウチ</t>
    </rPh>
    <rPh sb="21" eb="23">
      <t>センタク</t>
    </rPh>
    <phoneticPr fontId="2"/>
  </si>
  <si>
    <t>個人情報の取り扱いについて、スマートコネクトVPSサービス仕様書、利用規約及び料金表に承諾の上、 以下のとおり申し込みます。</t>
  </si>
  <si>
    <t>この度は、「スマートコネクトVPS」をお申込いただき、誠にありがとうございます。
この開通通知書は大切な情報が記載されておりますので、大切に保管して頂きますようお願い申し上げます。</t>
  </si>
  <si>
    <t xml:space="preserve"> 基本サーバー プランA</t>
    <rPh sb="1" eb="3">
      <t>キホン</t>
    </rPh>
    <phoneticPr fontId="2"/>
  </si>
  <si>
    <t xml:space="preserve">お支払い方法は「請求書」、「口座振替（※）」よりご選択いただけます。
</t>
    <rPh sb="25" eb="27">
      <t>センタク</t>
    </rPh>
    <phoneticPr fontId="2"/>
  </si>
  <si>
    <t>※「口座振替」をご要望の場合、サービス開通後に口座振替のお申込をいただく必要がございます。開通時に申込書類を送付させていただきます。
　申請書をご提出いただいた後、審査結果がでるまで通常2~3ヵ月程度かかりますので、審査結果が出るまでの間は「請求書」での請求方法となります。</t>
    <phoneticPr fontId="2"/>
  </si>
  <si>
    <t>■口座振替依頼書　：</t>
    <rPh sb="1" eb="3">
      <t>コウザ</t>
    </rPh>
    <rPh sb="3" eb="5">
      <t>フリカエ</t>
    </rPh>
    <rPh sb="5" eb="8">
      <t>イライショ</t>
    </rPh>
    <phoneticPr fontId="2"/>
  </si>
  <si>
    <t>■ 当社にご提供いただいた個人情報の利用目的は以下のとおりです。</t>
    <phoneticPr fontId="2"/>
  </si>
  <si>
    <t>■ サービス等とは</t>
    <phoneticPr fontId="2"/>
  </si>
  <si>
    <t>■ サービス等の提供とは</t>
    <phoneticPr fontId="2"/>
  </si>
  <si>
    <t>■ 個人情報保護管理責任者および連絡先</t>
    <phoneticPr fontId="2"/>
  </si>
  <si>
    <t>　個人情報の開示請求等についての連絡先：</t>
    <phoneticPr fontId="2"/>
  </si>
  <si>
    <t>kojin@nttsmc.com</t>
    <phoneticPr fontId="2"/>
  </si>
  <si>
    <t>E-mail ：</t>
    <phoneticPr fontId="2"/>
  </si>
  <si>
    <t>お申込書類に必要事項をご記入・ご捺印のうえ、販売代理店へご提出いただくか、以下宛先にメール送付及びご郵送をお願い致します。</t>
    <rPh sb="1" eb="4">
      <t>モウシコミショ</t>
    </rPh>
    <rPh sb="4" eb="5">
      <t>ルイ</t>
    </rPh>
    <rPh sb="22" eb="24">
      <t>ハンバイ</t>
    </rPh>
    <rPh sb="24" eb="27">
      <t>ダイリテン</t>
    </rPh>
    <rPh sb="29" eb="31">
      <t>テイシュツ</t>
    </rPh>
    <rPh sb="37" eb="39">
      <t>イカ</t>
    </rPh>
    <rPh sb="39" eb="41">
      <t>アテサキ</t>
    </rPh>
    <rPh sb="45" eb="47">
      <t>ソウフ</t>
    </rPh>
    <rPh sb="47" eb="48">
      <t>オヨ</t>
    </rPh>
    <rPh sb="50" eb="52">
      <t>ユウソウ</t>
    </rPh>
    <rPh sb="54" eb="55">
      <t>ネガイ</t>
    </rPh>
    <rPh sb="56" eb="57">
      <t>タ</t>
    </rPh>
    <phoneticPr fontId="2"/>
  </si>
  <si>
    <t>ご利用開始希望日</t>
    <rPh sb="1" eb="3">
      <t>リヨウ</t>
    </rPh>
    <rPh sb="3" eb="5">
      <t>カイシ</t>
    </rPh>
    <rPh sb="5" eb="7">
      <t>キボウ</t>
    </rPh>
    <rPh sb="7" eb="8">
      <t>ビ</t>
    </rPh>
    <phoneticPr fontId="2"/>
  </si>
  <si>
    <t>ご契約会社名、学校名、自治体名称等をご記入ください。</t>
    <rPh sb="1" eb="3">
      <t>ケイヤク</t>
    </rPh>
    <rPh sb="3" eb="6">
      <t>カイシャメイ</t>
    </rPh>
    <rPh sb="7" eb="9">
      <t>ガッコウ</t>
    </rPh>
    <rPh sb="9" eb="10">
      <t>メイ</t>
    </rPh>
    <rPh sb="11" eb="14">
      <t>ジチタイ</t>
    </rPh>
    <rPh sb="14" eb="16">
      <t>メイショウ</t>
    </rPh>
    <rPh sb="16" eb="17">
      <t>トウ</t>
    </rPh>
    <rPh sb="19" eb="21">
      <t>キニュウ</t>
    </rPh>
    <phoneticPr fontId="2"/>
  </si>
  <si>
    <t>ご利用開始希望日をご指定ください。</t>
    <rPh sb="1" eb="3">
      <t>リヨウ</t>
    </rPh>
    <rPh sb="3" eb="5">
      <t>カイシ</t>
    </rPh>
    <rPh sb="5" eb="8">
      <t>キボウビ</t>
    </rPh>
    <rPh sb="10" eb="12">
      <t>シテイ</t>
    </rPh>
    <phoneticPr fontId="2"/>
  </si>
  <si>
    <t>【メール送付先】※押印いただいた「利用申込書」のPDFファイルをご送付ください。</t>
    <rPh sb="4" eb="6">
      <t>ソウフ</t>
    </rPh>
    <rPh sb="6" eb="7">
      <t>サキ</t>
    </rPh>
    <rPh sb="9" eb="11">
      <t>オウイン</t>
    </rPh>
    <rPh sb="17" eb="19">
      <t>リヨウ</t>
    </rPh>
    <rPh sb="19" eb="22">
      <t>モウシコミショ</t>
    </rPh>
    <rPh sb="33" eb="35">
      <t>ソウフ</t>
    </rPh>
    <phoneticPr fontId="2"/>
  </si>
  <si>
    <t>NTTスマートコネクト株式会社　Bizひかりクラウド　担当</t>
    <rPh sb="27" eb="29">
      <t>タントウ</t>
    </rPh>
    <phoneticPr fontId="2"/>
  </si>
  <si>
    <t>お客様番号</t>
    <rPh sb="1" eb="3">
      <t>キャクサマ</t>
    </rPh>
    <rPh sb="3" eb="5">
      <t>バンゴウ</t>
    </rPh>
    <phoneticPr fontId="2"/>
  </si>
  <si>
    <t>日</t>
    <rPh sb="0" eb="1">
      <t>ニチ</t>
    </rPh>
    <phoneticPr fontId="2"/>
  </si>
  <si>
    <t>変更前</t>
    <rPh sb="0" eb="2">
      <t>ヘンコウ</t>
    </rPh>
    <rPh sb="2" eb="3">
      <t>マエ</t>
    </rPh>
    <phoneticPr fontId="2"/>
  </si>
  <si>
    <t>プラン</t>
    <phoneticPr fontId="2"/>
  </si>
  <si>
    <t>変更後</t>
    <rPh sb="0" eb="2">
      <t>ヘンコウ</t>
    </rPh>
    <rPh sb="2" eb="3">
      <t>ゴ</t>
    </rPh>
    <phoneticPr fontId="2"/>
  </si>
  <si>
    <t>変更前</t>
    <rPh sb="0" eb="2">
      <t>ヘンコウ</t>
    </rPh>
    <rPh sb="2" eb="3">
      <t>マエ</t>
    </rPh>
    <phoneticPr fontId="2"/>
  </si>
  <si>
    <t>NTTスマートコネクト株式会社　Bizひかりクラウド担当
〒540-0001　大阪府大阪市中央区城見2-2-22　マルイトOBPビル　4階</t>
    <rPh sb="26" eb="28">
      <t>タントウ</t>
    </rPh>
    <rPh sb="45" eb="48">
      <t>チュウオウク</t>
    </rPh>
    <rPh sb="48" eb="50">
      <t>シロミ</t>
    </rPh>
    <rPh sb="68" eb="69">
      <t>カイ</t>
    </rPh>
    <phoneticPr fontId="2"/>
  </si>
  <si>
    <t>契約ID</t>
    <rPh sb="0" eb="2">
      <t>ケイヤク</t>
    </rPh>
    <phoneticPr fontId="2"/>
  </si>
  <si>
    <t>※会社印</t>
    <rPh sb="1" eb="2">
      <t>カイ</t>
    </rPh>
    <rPh sb="2" eb="3">
      <t>シャ</t>
    </rPh>
    <phoneticPr fontId="2"/>
  </si>
  <si>
    <t>代理店コード</t>
    <rPh sb="0" eb="3">
      <t>ダイリテン</t>
    </rPh>
    <phoneticPr fontId="2"/>
  </si>
  <si>
    <t>担当者コード</t>
    <rPh sb="0" eb="2">
      <t>タントウ</t>
    </rPh>
    <rPh sb="2" eb="3">
      <t>シャ</t>
    </rPh>
    <phoneticPr fontId="2"/>
  </si>
  <si>
    <t>営業担当者</t>
    <rPh sb="0" eb="2">
      <t>エイギョウ</t>
    </rPh>
    <rPh sb="2" eb="4">
      <t>タントウ</t>
    </rPh>
    <rPh sb="4" eb="5">
      <t>シャ</t>
    </rPh>
    <phoneticPr fontId="2"/>
  </si>
  <si>
    <t>第一希望</t>
    <rPh sb="0" eb="2">
      <t>ダイイチ</t>
    </rPh>
    <rPh sb="2" eb="4">
      <t>キボウ</t>
    </rPh>
    <phoneticPr fontId="2"/>
  </si>
  <si>
    <t>第二希望</t>
    <rPh sb="0" eb="2">
      <t>ダイニ</t>
    </rPh>
    <rPh sb="2" eb="4">
      <t>キボウ</t>
    </rPh>
    <phoneticPr fontId="2"/>
  </si>
  <si>
    <t>サービス種別</t>
    <rPh sb="4" eb="6">
      <t>シュベツ</t>
    </rPh>
    <phoneticPr fontId="2"/>
  </si>
  <si>
    <t>ローカルプラン</t>
    <phoneticPr fontId="2"/>
  </si>
  <si>
    <t>グローバルプラン</t>
    <phoneticPr fontId="2"/>
  </si>
  <si>
    <t>Port数</t>
    <rPh sb="4" eb="5">
      <t>スウ</t>
    </rPh>
    <phoneticPr fontId="2"/>
  </si>
  <si>
    <t>　[4]-2　追加オプション</t>
    <rPh sb="7" eb="9">
      <t>ツイカ</t>
    </rPh>
    <phoneticPr fontId="2"/>
  </si>
  <si>
    <t>※10アクセス単位で追加となります。（例：100アクセス追加の場合は「10」と記入。）</t>
    <rPh sb="7" eb="9">
      <t>タンイ</t>
    </rPh>
    <rPh sb="10" eb="12">
      <t>ツイカ</t>
    </rPh>
    <rPh sb="19" eb="20">
      <t>レイ</t>
    </rPh>
    <rPh sb="28" eb="30">
      <t>ツイカ</t>
    </rPh>
    <rPh sb="31" eb="33">
      <t>バアイ</t>
    </rPh>
    <rPh sb="39" eb="41">
      <t>キニュウ</t>
    </rPh>
    <phoneticPr fontId="2"/>
  </si>
  <si>
    <t>ローカルプラン</t>
    <phoneticPr fontId="2"/>
  </si>
  <si>
    <t>グローバルプラン</t>
    <phoneticPr fontId="2"/>
  </si>
  <si>
    <t>　[5]-1　サービス種別変更</t>
    <rPh sb="11" eb="13">
      <t>シュベツ</t>
    </rPh>
    <rPh sb="13" eb="15">
      <t>ヘンコウ</t>
    </rPh>
    <phoneticPr fontId="2"/>
  </si>
  <si>
    <t>　[5]-2　追加オプション変更</t>
    <rPh sb="7" eb="9">
      <t>ツイカ</t>
    </rPh>
    <rPh sb="14" eb="16">
      <t>ヘンコウ</t>
    </rPh>
    <phoneticPr fontId="2"/>
  </si>
  <si>
    <t>GB</t>
    <phoneticPr fontId="2"/>
  </si>
  <si>
    <t>GB</t>
    <phoneticPr fontId="2"/>
  </si>
  <si>
    <t>　[5]-2　Port数変更</t>
    <rPh sb="11" eb="12">
      <t>スウ</t>
    </rPh>
    <rPh sb="12" eb="14">
      <t>ヘンコウ</t>
    </rPh>
    <phoneticPr fontId="2"/>
  </si>
  <si>
    <t>Port</t>
    <phoneticPr fontId="2"/>
  </si>
  <si>
    <t>Port</t>
    <phoneticPr fontId="2"/>
  </si>
  <si>
    <t xml:space="preserve">※16ユーザー以上の映像表示をご希望の場合はオプション（多拠点表示）を選択してください。 </t>
    <phoneticPr fontId="2"/>
  </si>
  <si>
    <t>[3]V-CUBE ONE　新規お申込み情報（変更契約時は記載不要）</t>
    <rPh sb="14" eb="16">
      <t>シンキ</t>
    </rPh>
    <rPh sb="17" eb="19">
      <t>モウシコ</t>
    </rPh>
    <rPh sb="20" eb="22">
      <t>ジョウホウ</t>
    </rPh>
    <rPh sb="23" eb="25">
      <t>ヘンコウ</t>
    </rPh>
    <rPh sb="25" eb="27">
      <t>ケイヤク</t>
    </rPh>
    <rPh sb="27" eb="28">
      <t>ジ</t>
    </rPh>
    <rPh sb="29" eb="31">
      <t>キサイ</t>
    </rPh>
    <rPh sb="31" eb="33">
      <t>フヨウ</t>
    </rPh>
    <phoneticPr fontId="2"/>
  </si>
  <si>
    <t>[5]V-CUBE ONE変更お申込み情報</t>
    <rPh sb="13" eb="15">
      <t>ヘンコウ</t>
    </rPh>
    <rPh sb="16" eb="18">
      <t>モウシコ</t>
    </rPh>
    <rPh sb="19" eb="21">
      <t>ジョウホウ</t>
    </rPh>
    <phoneticPr fontId="2"/>
  </si>
  <si>
    <t>[4]V-CUBE ONE  新規お申込み情報</t>
    <rPh sb="15" eb="17">
      <t>シンキ</t>
    </rPh>
    <rPh sb="18" eb="20">
      <t>モウシコ</t>
    </rPh>
    <rPh sb="21" eb="23">
      <t>ジョウホウ</t>
    </rPh>
    <phoneticPr fontId="2"/>
  </si>
  <si>
    <t>V-CUBE ONEを新規・変更お申込いただく際には本書類が必要となります。
ご契約者に関する情報やご契約いただくサービスの運用に関するお客さま側窓口担当者をご記入いただきます。
必要事項をご記入ください。
※ 記入漏れのございませんようご注意ください。記入漏れがございますとサービスのご利用開始時期が遅れる場合もございますのでご了承ください。</t>
    <rPh sb="11" eb="13">
      <t>シンキ</t>
    </rPh>
    <rPh sb="14" eb="16">
      <t>ヘンコウ</t>
    </rPh>
    <rPh sb="26" eb="27">
      <t>ホン</t>
    </rPh>
    <rPh sb="27" eb="29">
      <t>ショルイ</t>
    </rPh>
    <rPh sb="30" eb="32">
      <t>ヒツヨウ</t>
    </rPh>
    <rPh sb="40" eb="43">
      <t>ケイヤクシャ</t>
    </rPh>
    <rPh sb="44" eb="45">
      <t>カン</t>
    </rPh>
    <rPh sb="47" eb="48">
      <t>ジョウ</t>
    </rPh>
    <rPh sb="51" eb="53">
      <t>ケイヤク</t>
    </rPh>
    <rPh sb="62" eb="64">
      <t>ウンヨウ</t>
    </rPh>
    <rPh sb="65" eb="66">
      <t>カン</t>
    </rPh>
    <rPh sb="72" eb="73">
      <t>ガワ</t>
    </rPh>
    <rPh sb="73" eb="75">
      <t>マドグチ</t>
    </rPh>
    <rPh sb="75" eb="78">
      <t>タントウシャ</t>
    </rPh>
    <rPh sb="90" eb="92">
      <t>ヒツヨウ</t>
    </rPh>
    <rPh sb="92" eb="94">
      <t>ジコウ</t>
    </rPh>
    <rPh sb="96" eb="98">
      <t>キニュウ</t>
    </rPh>
    <rPh sb="106" eb="108">
      <t>キニュウ</t>
    </rPh>
    <rPh sb="108" eb="109">
      <t>モ</t>
    </rPh>
    <rPh sb="127" eb="129">
      <t>キニュウ</t>
    </rPh>
    <rPh sb="129" eb="130">
      <t>モ</t>
    </rPh>
    <rPh sb="144" eb="146">
      <t>リヨウ</t>
    </rPh>
    <rPh sb="146" eb="148">
      <t>カイシ</t>
    </rPh>
    <rPh sb="148" eb="150">
      <t>ジキ</t>
    </rPh>
    <rPh sb="151" eb="152">
      <t>オク</t>
    </rPh>
    <rPh sb="154" eb="156">
      <t>バアイ</t>
    </rPh>
    <rPh sb="165" eb="167">
      <t>リョウショウ</t>
    </rPh>
    <phoneticPr fontId="2"/>
  </si>
  <si>
    <t>V-CUBE ID発行形式</t>
    <rPh sb="9" eb="11">
      <t>ハッコウ</t>
    </rPh>
    <rPh sb="11" eb="13">
      <t>ケイシキ</t>
    </rPh>
    <phoneticPr fontId="2"/>
  </si>
  <si>
    <t>個人情報の取り扱い、利用規約及び料金に承諾の上、 以下のとおり申し込みます。</t>
    <phoneticPr fontId="2"/>
  </si>
  <si>
    <t>ストレージ容量追加(有料）</t>
    <rPh sb="5" eb="7">
      <t>ヨウリョウ</t>
    </rPh>
    <rPh sb="7" eb="9">
      <t>ツイカ</t>
    </rPh>
    <rPh sb="10" eb="12">
      <t>ユウリョウ</t>
    </rPh>
    <phoneticPr fontId="2"/>
  </si>
  <si>
    <t>セミナーオンデマンド　同時10アクセス追加(有料）</t>
    <rPh sb="11" eb="13">
      <t>ドウジ</t>
    </rPh>
    <rPh sb="19" eb="21">
      <t>ツイカ</t>
    </rPh>
    <rPh sb="22" eb="24">
      <t>ユウリョウ</t>
    </rPh>
    <phoneticPr fontId="2"/>
  </si>
  <si>
    <t>多地点表示(無料）</t>
    <rPh sb="0" eb="1">
      <t>タ</t>
    </rPh>
    <rPh sb="1" eb="3">
      <t>チテン</t>
    </rPh>
    <rPh sb="3" eb="5">
      <t>ヒョウジ</t>
    </rPh>
    <rPh sb="6" eb="8">
      <t>ムリョウ</t>
    </rPh>
    <phoneticPr fontId="2"/>
  </si>
  <si>
    <t>ストレージ容量(有料）</t>
    <rPh sb="5" eb="7">
      <t>ヨウリョウ</t>
    </rPh>
    <rPh sb="8" eb="10">
      <t>ユウリョウ</t>
    </rPh>
    <phoneticPr fontId="2"/>
  </si>
  <si>
    <t>セミナーオンデマンド数(有料）</t>
    <rPh sb="10" eb="11">
      <t>スウ</t>
    </rPh>
    <rPh sb="12" eb="14">
      <t>ユウリョウ</t>
    </rPh>
    <phoneticPr fontId="2"/>
  </si>
  <si>
    <t>多地点表示(無料）</t>
    <rPh sb="0" eb="5">
      <t>タチテンヒョウジ</t>
    </rPh>
    <rPh sb="6" eb="8">
      <t>ムリョウ</t>
    </rPh>
    <phoneticPr fontId="2"/>
  </si>
  <si>
    <t>GB</t>
    <phoneticPr fontId="2"/>
  </si>
  <si>
    <t>ミーティングへの割り当て</t>
    <rPh sb="8" eb="9">
      <t>ワ</t>
    </rPh>
    <rPh sb="10" eb="11">
      <t>ア</t>
    </rPh>
    <phoneticPr fontId="2"/>
  </si>
  <si>
    <t>セミナーへの割り当て</t>
    <rPh sb="6" eb="7">
      <t>ワ</t>
    </rPh>
    <rPh sb="8" eb="9">
      <t>ア</t>
    </rPh>
    <phoneticPr fontId="2"/>
  </si>
  <si>
    <t>※容量の追加は10GB単位となります。（例：20GB追加の場合は「20」と記入。）</t>
  </si>
  <si>
    <t>上記で追加した容量をそれぞれに割り当てしてください。</t>
    <rPh sb="0" eb="2">
      <t>ジョウキ</t>
    </rPh>
    <rPh sb="3" eb="5">
      <t>ツイカ</t>
    </rPh>
    <rPh sb="7" eb="9">
      <t>ヨウリョウ</t>
    </rPh>
    <rPh sb="15" eb="16">
      <t>ワ</t>
    </rPh>
    <rPh sb="17" eb="18">
      <t>ア</t>
    </rPh>
    <phoneticPr fontId="2"/>
  </si>
  <si>
    <t>初期ストレージの割合設定</t>
    <rPh sb="0" eb="2">
      <t>ショキ</t>
    </rPh>
    <rPh sb="8" eb="10">
      <t>ワリアイ</t>
    </rPh>
    <rPh sb="10" eb="12">
      <t>セッテイ</t>
    </rPh>
    <phoneticPr fontId="2"/>
  </si>
  <si>
    <t>※標準で付与される10GBの容量の分配を設定してください。</t>
    <rPh sb="1" eb="3">
      <t>ヒョウジュン</t>
    </rPh>
    <rPh sb="4" eb="6">
      <t>フヨ</t>
    </rPh>
    <rPh sb="14" eb="16">
      <t>ヨウリョウ</t>
    </rPh>
    <rPh sb="17" eb="19">
      <t>ブンパイ</t>
    </rPh>
    <rPh sb="20" eb="22">
      <t>セッテイ</t>
    </rPh>
    <phoneticPr fontId="2"/>
  </si>
  <si>
    <t>追加ストレージの容量設定</t>
    <rPh sb="0" eb="2">
      <t>ツイカ</t>
    </rPh>
    <rPh sb="8" eb="10">
      <t>ヨウリョウ</t>
    </rPh>
    <rPh sb="10" eb="12">
      <t>セッテイ</t>
    </rPh>
    <phoneticPr fontId="2"/>
  </si>
  <si>
    <t>なお、通話内容の確認や応対品質の評価・研修を通じて顧客満足の向上を図るために、お客さまとの通話内容を書面、音声又は電子的方法により記録させていただくことがあります。</t>
    <phoneticPr fontId="2"/>
  </si>
  <si>
    <t>・お客さまの本人確認・与信管理</t>
    <phoneticPr fontId="2"/>
  </si>
  <si>
    <t>・お問合せへの回答、ご請求いただいた資料の送付</t>
    <phoneticPr fontId="2"/>
  </si>
  <si>
    <t>・サービス等の提供等</t>
    <phoneticPr fontId="2"/>
  </si>
  <si>
    <t>・サービス等の料金の計算および請求</t>
    <phoneticPr fontId="2"/>
  </si>
  <si>
    <t>・データセンタのセキュリティ維持</t>
    <phoneticPr fontId="2"/>
  </si>
  <si>
    <t>・これらに係るお客さまへのご連絡</t>
    <phoneticPr fontId="2"/>
  </si>
  <si>
    <t>・その他利用規約等に基づく契約内容の実施に必要となる範囲</t>
    <phoneticPr fontId="2"/>
  </si>
  <si>
    <t>・サービス等のご紹介・ご提案・コンサルティング</t>
    <phoneticPr fontId="2"/>
  </si>
  <si>
    <t>・お客さまの紹介のお願い、謝礼等の各種郵便物の送付</t>
    <phoneticPr fontId="2"/>
  </si>
  <si>
    <t>・アンケート調査協力依頼の送付</t>
    <phoneticPr fontId="2"/>
  </si>
  <si>
    <t>・サービス等の品質改善、ＣＳ向上</t>
    <phoneticPr fontId="2"/>
  </si>
  <si>
    <t>・サービス等の分析・企画・開発・実験</t>
    <phoneticPr fontId="2"/>
  </si>
  <si>
    <t xml:space="preserve">・サービス等を提供するための設備の管理・改善
</t>
    <phoneticPr fontId="2"/>
  </si>
  <si>
    <t>なお、お客さまとのサービス等に係る契約が解除等された後においても、上記の利用目的の範囲内で一般個人情報を利用することがあります。</t>
    <phoneticPr fontId="2"/>
  </si>
  <si>
    <t>・ハウジングサービス、クラウドサービス、ストリーミングサービスを始めとしたプラットフォームサービス</t>
    <phoneticPr fontId="2"/>
  </si>
  <si>
    <t>・情報通信システム（関連するソフトウェア・機器を含む）の開発、保守の受託および販売、賃貸</t>
    <phoneticPr fontId="2"/>
  </si>
  <si>
    <t>・通信ネットワークを利用した各種情報提供サービス、情報処理サービス、広告宣伝に関する業務および代理業務</t>
    <phoneticPr fontId="2"/>
  </si>
  <si>
    <t>・通信ネットワークを利用した商取引の決済処理に関する業務並びにその受託および代行</t>
    <phoneticPr fontId="2"/>
  </si>
  <si>
    <t>・著作権、意匠権、商標権及び工業所有権の取得、販売、使用許諾およびその管理運用</t>
    <phoneticPr fontId="2"/>
  </si>
  <si>
    <t>・前各号に関する調査・研究・研修およびコンサルティングの受託</t>
    <phoneticPr fontId="2"/>
  </si>
  <si>
    <t>・前各号に付帯又は関連する一切の業務</t>
    <phoneticPr fontId="2"/>
  </si>
  <si>
    <t>サービス等の提供の開始、保守・故障対応・変更・解除、譲渡、承継、提供停止、提供中止等を含みます。
以下において同様とします。</t>
    <phoneticPr fontId="2"/>
  </si>
  <si>
    <t>一般個人情報の苦情等についての連絡先：kojin@nttsmc.com</t>
    <phoneticPr fontId="2"/>
  </si>
  <si>
    <t>■一般個人情報の共同利用</t>
    <phoneticPr fontId="2"/>
  </si>
  <si>
    <t>当社は、以下のとおり個人情報を個人情報保護法第23条第5項第3号の規定に基づき、共同利用します。</t>
  </si>
  <si>
    <t>（1）共同して利用される個人情報の項目</t>
  </si>
  <si>
    <t>（2）共同して利用する者の範囲</t>
  </si>
  <si>
    <t>（3）共同して利用する者の利用目的</t>
  </si>
  <si>
    <t>（4）共同利用に関する責任者</t>
  </si>
  <si>
    <t>エヌ・ティ・ティ・スマートコネクト株式会社</t>
  </si>
  <si>
    <t>（5）個人情報の取得方法</t>
  </si>
  <si>
    <t>・お客さまがお申込又はご利用のサービス等の名称、内容、申込、提供開始、休廃止等の日付等</t>
    <phoneticPr fontId="2"/>
  </si>
  <si>
    <t>・お客さまの氏名、住所、電話番号、メールアドレス等</t>
    <phoneticPr fontId="2"/>
  </si>
  <si>
    <t>・お客さまの連絡先（氏名、住所、電話番号、メールアドレス等）</t>
    <phoneticPr fontId="2"/>
  </si>
  <si>
    <t>・故障対応に必要となる故障対応状況、故障履歴情報、利用設備情報等</t>
    <phoneticPr fontId="2"/>
  </si>
  <si>
    <t>・その他お客さまによる当社サービス等のお申込等に際して当社が取り扱うこととなる情報のうち個人情報に該当 する項目</t>
    <phoneticPr fontId="2"/>
  </si>
  <si>
    <t>・料金請求先の氏名、住所、電話番号等、料金請求に必要となる金融機関の口座番号及び口座名義、
　クレジット カード番号並びに過去における料金の請求及び支払状況等</t>
    <phoneticPr fontId="2"/>
  </si>
  <si>
    <t>・お客さまの本人確認のためにご提示いただいた書面に記載の情報、又は公共機関又は信用情報機関等、
　第三者 から適法に取得する情報のうち個人情報に該当する項目</t>
    <phoneticPr fontId="2"/>
  </si>
  <si>
    <t>各種サービス等のご紹介及びご提案、新たなサービス等の企画及び開発、並びに各種サービス等の品質改善・CS（顧客満足度）向上等のための
施策（アンケート調査を含みます。）のため</t>
    <phoneticPr fontId="2"/>
  </si>
  <si>
    <t>共同利用する個人情報につきましては、口頭（電話・対面）、ウェブ上の入力フォーム、契約書、アンケート、メール、ハガキ、FAX
その他書面（電子的・磁気的方式等によって作られた記録含む）などを通じ、（2）の各社で取得したものと致します。</t>
    <phoneticPr fontId="2"/>
  </si>
  <si>
    <t>■ 一般個人情報の第三者への提供</t>
    <phoneticPr fontId="2"/>
  </si>
  <si>
    <t>当社は、一般個人情報を個人情報保護法その他法令、又はあらかじめいただいたお客さまからの同意の範囲以外には、第三者に提供しません。</t>
    <phoneticPr fontId="2"/>
  </si>
  <si>
    <t>■ 一般個人情報の取扱いの委託</t>
    <phoneticPr fontId="2"/>
  </si>
  <si>
    <t>■ 一般個人情報に関する権利</t>
    <phoneticPr fontId="2"/>
  </si>
  <si>
    <t>お客さまは、お客さまの一般個人情報の利用目的の通知、一般個人情報の開示、内容が事実でない場合における訂正、追加、削除、利用停止等及び第三者提供の停止を当社に請求することができます。ただし、法令等に定める手続きに支障をきたす場合には、当社は応じることができません。なお、上記手続きについては、下記の一般個人情報の開示請求等についての連絡先までお願いします。</t>
    <phoneticPr fontId="2"/>
  </si>
  <si>
    <t>■一般個人情報を与えることの任意性及び当該情報を与えなかった場合に生じる結果</t>
    <phoneticPr fontId="2"/>
  </si>
  <si>
    <t>当社への一般個人情報の提供は任意ですが、円滑なサービス等の提供に支障をきたす可能性がございます。</t>
    <phoneticPr fontId="2"/>
  </si>
  <si>
    <t>vc-smc@nttsmc.com</t>
    <phoneticPr fontId="2"/>
  </si>
  <si>
    <t>当社が取り扱う一般個人情報は、個人情報保護法第23条第4項第1号の規定に基づき、当社が業務を委託する他の事業者に対して委託することがあります。</t>
    <phoneticPr fontId="2"/>
  </si>
  <si>
    <t>株式会社エヌ・ティ・ティ・ビジネスアソシエ西日本、テルウェル西日本株式会社、NTTビジネスソリューションズ株式会社、
NTTテクノクロス株式会社、株式会社ブイキューブ</t>
    <rPh sb="68" eb="72">
      <t>カブシキガイシャ</t>
    </rPh>
    <phoneticPr fontId="2"/>
  </si>
  <si>
    <t>個人情報の取り扱い、利用規約、料金、および提供条件に承諾の上、 以下のとおり申し込みます。</t>
    <rPh sb="0" eb="2">
      <t>コジン</t>
    </rPh>
    <rPh sb="2" eb="4">
      <t>ジョウホウ</t>
    </rPh>
    <rPh sb="5" eb="6">
      <t>ト</t>
    </rPh>
    <rPh sb="7" eb="8">
      <t>アツカ</t>
    </rPh>
    <rPh sb="10" eb="12">
      <t>リヨウ</t>
    </rPh>
    <rPh sb="12" eb="14">
      <t>キヤク</t>
    </rPh>
    <rPh sb="15" eb="17">
      <t>リョウキン</t>
    </rPh>
    <rPh sb="21" eb="23">
      <t>テイキョウ</t>
    </rPh>
    <rPh sb="23" eb="25">
      <t>ジョウケン</t>
    </rPh>
    <rPh sb="26" eb="28">
      <t>ショウダク</t>
    </rPh>
    <rPh sb="29" eb="30">
      <t>ウエ</t>
    </rPh>
    <rPh sb="32" eb="34">
      <t>イカ</t>
    </rPh>
    <rPh sb="38" eb="39">
      <t>モウ</t>
    </rPh>
    <rPh sb="40" eb="41">
      <t>コ</t>
    </rPh>
    <phoneticPr fontId="2"/>
  </si>
  <si>
    <t>申込日</t>
    <phoneticPr fontId="2"/>
  </si>
  <si>
    <r>
      <t>[1] 契約者情報　</t>
    </r>
    <r>
      <rPr>
        <b/>
        <sz val="8"/>
        <color indexed="9"/>
        <rFont val="メイリオ"/>
        <family val="3"/>
        <charset val="128"/>
      </rPr>
      <t>サービスのご契約者様の情報をご記入・ご捺印ください。※「組織名称」には登記簿に登録されている、「商号」をご記入ください。</t>
    </r>
    <phoneticPr fontId="2"/>
  </si>
  <si>
    <t>（フリガナ）</t>
    <phoneticPr fontId="2"/>
  </si>
  <si>
    <t>印</t>
    <phoneticPr fontId="2"/>
  </si>
  <si>
    <t>組織名称</t>
    <phoneticPr fontId="2"/>
  </si>
  <si>
    <t>〒</t>
    <phoneticPr fontId="2"/>
  </si>
  <si>
    <t>－</t>
    <phoneticPr fontId="2"/>
  </si>
  <si>
    <t>（フリガナ）</t>
    <phoneticPr fontId="2"/>
  </si>
  <si>
    <t>電話番号</t>
    <phoneticPr fontId="2"/>
  </si>
  <si>
    <t>メールアドレス</t>
    <phoneticPr fontId="2"/>
  </si>
  <si>
    <r>
      <t>[2] サービスの運用管理責任者・請求書送付先情報　</t>
    </r>
    <r>
      <rPr>
        <b/>
        <sz val="8"/>
        <color indexed="9"/>
        <rFont val="メイリオ"/>
        <family val="3"/>
        <charset val="128"/>
      </rPr>
      <t>※運用管理責任者の権限・役割をご確認いただき、ご指定ください。</t>
    </r>
    <rPh sb="9" eb="11">
      <t>ウンヨウ</t>
    </rPh>
    <rPh sb="11" eb="13">
      <t>カンリ</t>
    </rPh>
    <rPh sb="13" eb="15">
      <t>セキニン</t>
    </rPh>
    <rPh sb="15" eb="16">
      <t>シャ</t>
    </rPh>
    <rPh sb="17" eb="20">
      <t>セイキュウショ</t>
    </rPh>
    <rPh sb="20" eb="22">
      <t>ソウフ</t>
    </rPh>
    <rPh sb="22" eb="23">
      <t>サキ</t>
    </rPh>
    <rPh sb="23" eb="25">
      <t>ジョウホウ</t>
    </rPh>
    <phoneticPr fontId="2"/>
  </si>
  <si>
    <t>■運用管理責任者の権限・役割について
　運用管理責任者の役割は以下の通りです。
　　　①全ての各種設定や運用管理　　　②技術サポートのお客さま側窓口　　　③サービスご利用にあたっての各種情報のご提供先</t>
    <rPh sb="1" eb="3">
      <t>ウンヨウ</t>
    </rPh>
    <rPh sb="3" eb="5">
      <t>カンリ</t>
    </rPh>
    <rPh sb="5" eb="7">
      <t>セキニン</t>
    </rPh>
    <rPh sb="7" eb="8">
      <t>シャ</t>
    </rPh>
    <rPh sb="24" eb="26">
      <t>セキニン</t>
    </rPh>
    <phoneticPr fontId="2"/>
  </si>
  <si>
    <t>　[2]-1. 運用管理責任者情報　【必須】</t>
    <rPh sb="8" eb="10">
      <t>ウンヨウ</t>
    </rPh>
    <rPh sb="10" eb="12">
      <t>カンリ</t>
    </rPh>
    <rPh sb="12" eb="15">
      <t>セキニンシャ</t>
    </rPh>
    <rPh sb="15" eb="17">
      <t>ジョウホウ</t>
    </rPh>
    <rPh sb="19" eb="21">
      <t>ヒッス</t>
    </rPh>
    <phoneticPr fontId="2"/>
  </si>
  <si>
    <t>担当者情報</t>
    <rPh sb="0" eb="2">
      <t>タントウ</t>
    </rPh>
    <rPh sb="2" eb="3">
      <t>シャ</t>
    </rPh>
    <rPh sb="3" eb="5">
      <t>ジョウホウ</t>
    </rPh>
    <phoneticPr fontId="2"/>
  </si>
  <si>
    <t>（フリガナ）</t>
    <phoneticPr fontId="2"/>
  </si>
  <si>
    <t>〒</t>
    <phoneticPr fontId="2"/>
  </si>
  <si>
    <t>－</t>
    <phoneticPr fontId="2"/>
  </si>
  <si>
    <t>部署名</t>
    <phoneticPr fontId="2"/>
  </si>
  <si>
    <t>（フリガナ）</t>
    <phoneticPr fontId="2"/>
  </si>
  <si>
    <t>メールアドレス</t>
    <phoneticPr fontId="2"/>
  </si>
  <si>
    <t>電話番号</t>
    <phoneticPr fontId="2"/>
  </si>
  <si>
    <r>
      <t>　[2]-2. 請求書送付先情報　【必須】　</t>
    </r>
    <r>
      <rPr>
        <b/>
        <sz val="8"/>
        <color indexed="9"/>
        <rFont val="メイリオ"/>
        <family val="3"/>
        <charset val="128"/>
      </rPr>
      <t>本サービスの請求書送付先情報をご指定ください。</t>
    </r>
    <rPh sb="8" eb="11">
      <t>セイキュウショ</t>
    </rPh>
    <rPh sb="11" eb="13">
      <t>ソウフ</t>
    </rPh>
    <rPh sb="13" eb="14">
      <t>サキ</t>
    </rPh>
    <rPh sb="14" eb="16">
      <t>ジョウホウ</t>
    </rPh>
    <rPh sb="18" eb="20">
      <t>ヒッス</t>
    </rPh>
    <phoneticPr fontId="2"/>
  </si>
  <si>
    <t>（フリガナ）</t>
    <phoneticPr fontId="2"/>
  </si>
  <si>
    <t>組織名称</t>
    <phoneticPr fontId="2"/>
  </si>
  <si>
    <t>□</t>
    <phoneticPr fontId="2"/>
  </si>
  <si>
    <t>サービス開通後「口座振替依頼書」をご提出ください。※詳細は〔お申込前の確認事項〕をご参照ください。</t>
    <rPh sb="4" eb="6">
      <t>カイツウ</t>
    </rPh>
    <rPh sb="6" eb="7">
      <t>ゴ</t>
    </rPh>
    <rPh sb="8" eb="10">
      <t>コウザ</t>
    </rPh>
    <rPh sb="10" eb="12">
      <t>フリカエ</t>
    </rPh>
    <rPh sb="12" eb="15">
      <t>イライショ</t>
    </rPh>
    <rPh sb="18" eb="20">
      <t>テイシュツ</t>
    </rPh>
    <rPh sb="26" eb="28">
      <t>ショウサイ</t>
    </rPh>
    <rPh sb="31" eb="33">
      <t>モウシコミ</t>
    </rPh>
    <rPh sb="33" eb="34">
      <t>マエ</t>
    </rPh>
    <rPh sb="35" eb="37">
      <t>カクニン</t>
    </rPh>
    <rPh sb="37" eb="39">
      <t>ジコウ</t>
    </rPh>
    <rPh sb="42" eb="44">
      <t>サンショウ</t>
    </rPh>
    <phoneticPr fontId="2"/>
  </si>
  <si>
    <t>請求書印字パターン</t>
    <phoneticPr fontId="2"/>
  </si>
  <si>
    <t xml:space="preserve"> ※必ずご選択ください</t>
    <rPh sb="2" eb="3">
      <t>カナラ</t>
    </rPh>
    <phoneticPr fontId="2"/>
  </si>
  <si>
    <t>例）NTTスマートコネクト株式会社 経理担当 スマート太郎 様</t>
    <phoneticPr fontId="2"/>
  </si>
  <si>
    <t xml:space="preserve"> 担当者名のみ</t>
    <phoneticPr fontId="2"/>
  </si>
  <si>
    <t>例）スマート太郎 様</t>
    <phoneticPr fontId="2"/>
  </si>
  <si>
    <t>NTTグループ会社
記入欄</t>
    <phoneticPr fontId="2"/>
  </si>
  <si>
    <t>コード</t>
    <phoneticPr fontId="2"/>
  </si>
  <si>
    <t>会社名/組織名</t>
    <phoneticPr fontId="2"/>
  </si>
  <si>
    <t>tel</t>
    <phoneticPr fontId="2"/>
  </si>
  <si>
    <t>BP TEL</t>
    <phoneticPr fontId="2"/>
  </si>
  <si>
    <t>mail</t>
    <phoneticPr fontId="2"/>
  </si>
  <si>
    <t>　</t>
    <phoneticPr fontId="2"/>
  </si>
  <si>
    <t>Bizひかりクラウド Web会議（V-CUBE ONE）利用申込書　契約者情報（新規・変更）</t>
    <phoneticPr fontId="2"/>
  </si>
  <si>
    <t>新規申込</t>
    <phoneticPr fontId="2"/>
  </si>
  <si>
    <t>変更申込</t>
    <phoneticPr fontId="2"/>
  </si>
  <si>
    <t>GB</t>
    <phoneticPr fontId="2"/>
  </si>
  <si>
    <t>アクセス</t>
    <phoneticPr fontId="2"/>
  </si>
  <si>
    <t>アクセス</t>
    <phoneticPr fontId="2"/>
  </si>
  <si>
    <t>□ 変更なし</t>
  </si>
  <si>
    <t>-</t>
    <phoneticPr fontId="2"/>
  </si>
  <si>
    <t>-</t>
    <phoneticPr fontId="2"/>
  </si>
  <si>
    <t>　[3]-1　V-CUBE ONE　希望マスターID　【必須】</t>
    <rPh sb="18" eb="20">
      <t>キボウ</t>
    </rPh>
    <rPh sb="28" eb="30">
      <t>ヒッス</t>
    </rPh>
    <phoneticPr fontId="2"/>
  </si>
  <si>
    <t>　[3]-2　V-CUBE ID発行形式　【必須】</t>
    <rPh sb="16" eb="18">
      <t>ハッコウ</t>
    </rPh>
    <rPh sb="18" eb="20">
      <t>ケイシキ</t>
    </rPh>
    <rPh sb="22" eb="24">
      <t>ヒッス</t>
    </rPh>
    <phoneticPr fontId="2"/>
  </si>
  <si>
    <t>　[4]-1　サービス種別、接続台数　【必須】</t>
    <rPh sb="11" eb="13">
      <t>シュベツ</t>
    </rPh>
    <rPh sb="14" eb="16">
      <t>セツゾク</t>
    </rPh>
    <rPh sb="16" eb="18">
      <t>ダイスウ</t>
    </rPh>
    <rPh sb="20" eb="22">
      <t>ヒッス</t>
    </rPh>
    <phoneticPr fontId="2"/>
  </si>
  <si>
    <t>-</t>
    <phoneticPr fontId="2"/>
  </si>
  <si>
    <t>-</t>
    <phoneticPr fontId="2"/>
  </si>
  <si>
    <t>※容量の追加は10GB単位となります。
（例：20GB追加の場合は「２」と記入。）</t>
    <phoneticPr fontId="2"/>
  </si>
  <si>
    <t>※10アクセス単位で追加となります。
（例：100アクセス追加の場合は「10」と記入。）</t>
    <phoneticPr fontId="2"/>
  </si>
  <si>
    <t xml:space="preserve">※16ユーザー以上の映像表示をご希望の場合はオプション
（多拠点表示）を選択してください。 </t>
    <phoneticPr fontId="2"/>
  </si>
  <si>
    <t>https://cloud.nttsmc.com/doc/mcmpvc_transfer.pdf</t>
    <phoneticPr fontId="2"/>
  </si>
  <si>
    <t>【郵送先】　※押印いただいた「利用申込書」の原本をご郵送ください。</t>
    <rPh sb="15" eb="17">
      <t>リヨウ</t>
    </rPh>
    <rPh sb="17" eb="20">
      <t>モウシコミショ</t>
    </rPh>
    <rPh sb="22" eb="24">
      <t>ゲンポン</t>
    </rPh>
    <rPh sb="26" eb="28">
      <t>ユウソウ</t>
    </rPh>
    <phoneticPr fontId="2"/>
  </si>
  <si>
    <t>BizひかりクラウドWeb会議（V-CUBE ONE）利用申込書（新規・変更）</t>
    <rPh sb="27" eb="29">
      <t>リヨウ</t>
    </rPh>
    <rPh sb="29" eb="32">
      <t>モウシコミショ</t>
    </rPh>
    <rPh sb="33" eb="35">
      <t>シンキ</t>
    </rPh>
    <rPh sb="36" eb="38">
      <t>ヘンコウ</t>
    </rPh>
    <phoneticPr fontId="2"/>
  </si>
  <si>
    <t>「BizひかりクラウドWeb会議（V-CUBE ONE）利用規約」について</t>
    <phoneticPr fontId="2"/>
  </si>
  <si>
    <t xml:space="preserve">BizひかりクラウドWeb会議（V-CUBE ONE）の新規・変更のお申込書を当社にて受領してからご利用開始まで65日のお時間をいただきます。（オプションは除きます。）
お申込みが込み合っている場合など、状況によっては65日以上のお時間をいただく場合がございます。
必要日数を考慮いただき、ご利用開始希望日をご指定ください。
</t>
    <rPh sb="28" eb="30">
      <t>シンキ</t>
    </rPh>
    <rPh sb="31" eb="33">
      <t>ヘンコウ</t>
    </rPh>
    <rPh sb="35" eb="38">
      <t>モウシコミショ</t>
    </rPh>
    <rPh sb="43" eb="45">
      <t>ジュリョウ</t>
    </rPh>
    <rPh sb="50" eb="52">
      <t>リヨウ</t>
    </rPh>
    <rPh sb="52" eb="54">
      <t>カイシ</t>
    </rPh>
    <rPh sb="58" eb="59">
      <t>ニチ</t>
    </rPh>
    <rPh sb="61" eb="63">
      <t>ジカン</t>
    </rPh>
    <rPh sb="78" eb="79">
      <t>ノゾ</t>
    </rPh>
    <rPh sb="86" eb="88">
      <t>モウシコ</t>
    </rPh>
    <rPh sb="90" eb="91">
      <t>コ</t>
    </rPh>
    <rPh sb="92" eb="93">
      <t>ア</t>
    </rPh>
    <rPh sb="97" eb="99">
      <t>バアイ</t>
    </rPh>
    <rPh sb="102" eb="104">
      <t>ジョウキョウ</t>
    </rPh>
    <rPh sb="111" eb="112">
      <t>ニチ</t>
    </rPh>
    <rPh sb="112" eb="114">
      <t>イジョウ</t>
    </rPh>
    <rPh sb="116" eb="118">
      <t>ジカン</t>
    </rPh>
    <rPh sb="123" eb="125">
      <t>バアイ</t>
    </rPh>
    <rPh sb="133" eb="135">
      <t>ヒツヨウ</t>
    </rPh>
    <rPh sb="135" eb="137">
      <t>ニッスウ</t>
    </rPh>
    <rPh sb="138" eb="140">
      <t>コウリョ</t>
    </rPh>
    <rPh sb="146" eb="148">
      <t>リヨウ</t>
    </rPh>
    <rPh sb="148" eb="150">
      <t>カイシ</t>
    </rPh>
    <rPh sb="150" eb="153">
      <t>キボウビ</t>
    </rPh>
    <phoneticPr fontId="2"/>
  </si>
  <si>
    <t xml:space="preserve">＜BizひかりクラウドWeb会議（V-CUBE ONE）利用規約＞
BizひかりクラウドWeb会議（V-CUBE ONE）は、株式会社ブイキューブが提供する『「V-CUBE」サービス利用規約』(https://jp.vcube.com/hubfs/jp/documents/terms/tos_jp.pdf)および『「V-CUBE」サービス利用規約　追加条項（V-cube, Inc.）』(https://jp.vcube.com/hubfs/jp/documents/terms/tos_additional_jp.pdf)（以下、併せて「V-CUBEサービス利用規約」といいます。）に基づいてサービス提供を行います。「V-CUBEサービス利用規約」において、「株式会社ブイキューブ」、「V-cube,Inc.」または「V-cube」を「当社(エヌ・ティ・ティ・スマートコネクト株式会社)」と読み替えることとします。ただし、以下の特約事項については「V-CUBEサービス利用規約」の規定にかかわらず、以下の特約事項を優先して適用することとします。
【特約事項】
(1)本サービスについて
１．「BizひかりクラウドWeb会議（V-CUBE ONE）」は、株式会社ブイキューブが提供する「V-CUBE」をNTTテクノクロスからの再販によりサービス提供いたします。
２．一部サービスは、「BizひかりクラウドWeb会議（V-CUBE ONE）」提供範囲外となります。
３．「V-CUBEサービス利用規約」に変更のあった場合は、変更後の「V-CUBEサービス利用規約」を適用することとします。最新の「V-CUBEサービス利用規約」は上記URLよりご確認ください。
４．当社は、法令の規定に従い、「BizひかりクラウドWeb会議（V-CUBE ONE）利用規約」を変更することがあります。この場合、料金その他提供条件は、変更後の利用規約によります。当社は、当該変更を行う場合は、この利用規約を変更する旨、及び変更後の利用規約の内容並びに効力発生時期を、契約者に対し、当社の定める適切な方法で周知します。
(2)特記事項
1.定義
　「登録情報」とは、お客様がV-cube に登録する、名称、住所、電子メールアドレス、パスワード、その他当社がお客様に本サービスを提供するために必要な情報を意味します。
　「本期間」とは、本契約の有効期間を意味します。
　本期間は、ID がお客様に到達した日、又はお客様が本ソフトウェアを情報端末にインストールした日の
　いずれか早い日に開始し、本サービスのプランに応じて設定される本契約の有効期間満了日の翌日付をもって、
　同条件にて自動更新されるものとします。
　お客様が本サービスの更新を希望しない場合、少なくとも本期間満了日の65 日前までに、
　当社宛に「本契約の更新を希望しない」旨を通知するものとします。
　「V-CUBE パートナー」とは、V-cubeから本サービスの提供に関するパートナーとして認定された法人を意味し、本規約においては、当社を指します。
15.3　本規約は、日本法に準拠して解釈されるものとします。
　　　本契約に関する紛争については、大阪地方裁判所を第一審の専属的合意管轄裁判所とします。
　　　ただし、追加条項で明示的に規定する場合はこの限りではありません。
15.6　本規約に日本語版とそれ以外のものが存在し、両者の間に矛盾がある場合、
　　　日本語版が優先します。追加条項について日本語版が存在しない場合、
　　　日本語版以外の追加条項を正とします。
8.4 　お客様は、最初の契約期間中は本契約の解除を希望する日より30営業日前までに当社に当社指定の様式で通知することにより、本契約を解除する
　　　ことができ、当社は、本契約の解除を希望する日をもってお客様に対する本サービスの提供を停止するものとします。但し、最初の契約期間に
　　　本契約を解除する場合、お客様は、本約款第22条（契約変更又は解除に伴う違約金）に従って、当社に対して違約金を支払う義務を負うものと
　　　します。
8.5 　当社は、第２３条(提供停止について)の規定により、本サービスの提供を停止された契約者が当社の指定する期間内にその停止事由を解消または
　　　是正しない場合は、その利用契約を解約できるものとする。 
22　契約変更又は解除に伴う違約金
22.1　最初の契約期間の期間満了前に本契約が解除され、月額料金の一括ではなく毎月支払われていた場合、本契約の解除日の翌日から最初の契約期間
　　　までの期間に対応する本サービスの利用料金に相当する額を、当社からの請求により、お客様は違約金として一括して支払うものとします。
22.2　延長契約期間で月額料金が一括ではなく毎月支払われていた場合、サービス利用終了日が属する月額料金およびその他関連料金を満額支払うこと
　　　とします。
22.3　月額料金が一年分一括納入されているときの途中解除の場合でも、前払い分の月額料金を返却しないものとします。
22.4　お客様は、申込書類提出後にお客様の都合でサービス利用開始希望日を変更することはできないものとします。申込書類提出後に、お客様が
　　　サービス利用開始日の変更を希望する場合でも、提出済みの利用申込書に記載されたサービス開始希望日より月額料金が発生するものとし、
　　　お客様は実際に本サービスを利用した日に拘らず、提出済みの利用申込書に記載されたサービス開始希望日を基に算出された料金を当社からの
　　　請求に従い、支払うものとします。
23　提供停止について
23.1　当社は、契約者が次の各号のいずれかに該当する場合は、本サービスの提供を停止することができるものとする。 
　　　(1) 本利用規約の規定に違反した場合 
　　　(2) 契約者が当社に届け出た連絡先との連絡がとれない場合（当社が契約者宛に発送した郵便物が宛先不明で当社に返送された場合を含むもの
　　　　　とする。） 
　　　(3) 当社が提供するサービスを直接または間接に利用する者のその当該利用に対し過大な負荷または重大な支障を与える態様(本サービスを構成
　　　　　する当社のシステムやデータ等の損壊を含むがそれに限定されないものとする。)において本サービスを利用した場合 
　　　(4) 契約者の故意の有無にかかわらず、提供サーバに対して、不正アクセス、クラッキング、アタック行為などの何らかの不正な攻撃や不正中
　　　　　継が行われた場合 
　　　(5) 契約者と料金支払者が異なる場合において、料金支払者より、料金支払停止の通告があり、契約者がそれに代わる料金支払方法を届け出な
　　　　　い場合 
　　　(6) 特定電気通信役務提供者の損害賠償責任の制限及び発信者情報の開示に関する法律に関する申告が有り、その申告が妥当であると当社が判
　　　　　断する相当の理由があった場合  
　　　(8) 当社との他の契約において、契約解約または提供停止になった場合 
　　　(9) その他、当社が不適切と判断する場合 
</t>
    <phoneticPr fontId="2"/>
  </si>
  <si>
    <t>※2023年7月1日に新規受付を停止しております。</t>
    <phoneticPr fontId="2"/>
  </si>
  <si>
    <r>
      <t>Bizひかりクラウド Web会議（V-CUBE ONE）利用申込書　ご契約内容（</t>
    </r>
    <r>
      <rPr>
        <b/>
        <strike/>
        <sz val="12"/>
        <rFont val="メイリオ"/>
        <family val="3"/>
        <charset val="128"/>
      </rPr>
      <t>新規</t>
    </r>
    <r>
      <rPr>
        <b/>
        <sz val="12"/>
        <rFont val="メイリオ"/>
        <family val="3"/>
        <charset val="128"/>
      </rPr>
      <t>・変更）</t>
    </r>
    <rPh sb="14" eb="16">
      <t>カイギ</t>
    </rPh>
    <rPh sb="40" eb="42">
      <t>シンキ</t>
    </rPh>
    <rPh sb="43" eb="45">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</si>
</sst>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d&quot;日&quot;;@"/>
    <numFmt numFmtId="178" formatCode="0_ "/>
    <numFmt numFmtId="179" formatCode="&quot; &quot;@"/>
  </numFmts>
  <fonts count="6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9"/>
      <color rgb="FF000000"/>
      <name val="MS UI Gothic"/>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メイリオ"/>
      <family val="3"/>
      <charset val="128"/>
    </font>
    <font>
      <b/>
      <sz val="16"/>
      <name val="メイリオ"/>
      <family val="3"/>
      <charset val="128"/>
    </font>
    <font>
      <b/>
      <sz val="11"/>
      <name val="メイリオ"/>
      <family val="3"/>
      <charset val="128"/>
    </font>
    <font>
      <b/>
      <sz val="9"/>
      <color theme="0"/>
      <name val="メイリオ"/>
      <family val="3"/>
      <charset val="128"/>
    </font>
    <font>
      <sz val="8"/>
      <color theme="0"/>
      <name val="メイリオ"/>
      <family val="3"/>
      <charset val="128"/>
    </font>
    <font>
      <b/>
      <sz val="8"/>
      <color indexed="9"/>
      <name val="メイリオ"/>
      <family val="3"/>
      <charset val="128"/>
    </font>
    <font>
      <sz val="8"/>
      <color indexed="9"/>
      <name val="メイリオ"/>
      <family val="3"/>
      <charset val="128"/>
    </font>
    <font>
      <sz val="9"/>
      <name val="メイリオ"/>
      <family val="3"/>
      <charset val="128"/>
    </font>
    <font>
      <b/>
      <sz val="9"/>
      <color rgb="FFFF0000"/>
      <name val="メイリオ"/>
      <family val="3"/>
      <charset val="128"/>
    </font>
    <font>
      <sz val="9"/>
      <color theme="1"/>
      <name val="メイリオ"/>
      <family val="3"/>
      <charset val="128"/>
    </font>
    <font>
      <sz val="8"/>
      <color theme="1"/>
      <name val="メイリオ"/>
      <family val="3"/>
      <charset val="128"/>
    </font>
    <font>
      <sz val="8"/>
      <name val="メイリオ"/>
      <family val="3"/>
      <charset val="128"/>
    </font>
    <font>
      <b/>
      <sz val="9"/>
      <name val="メイリオ"/>
      <family val="3"/>
      <charset val="128"/>
    </font>
    <font>
      <sz val="10"/>
      <name val="メイリオ"/>
      <family val="3"/>
      <charset val="128"/>
    </font>
    <font>
      <b/>
      <sz val="9"/>
      <color indexed="9"/>
      <name val="メイリオ"/>
      <family val="3"/>
      <charset val="128"/>
    </font>
    <font>
      <b/>
      <sz val="12"/>
      <name val="メイリオ"/>
      <family val="3"/>
      <charset val="128"/>
    </font>
    <font>
      <b/>
      <sz val="11"/>
      <color indexed="9"/>
      <name val="メイリオ"/>
      <family val="3"/>
      <charset val="128"/>
    </font>
    <font>
      <sz val="7.5"/>
      <color rgb="FFFF0000"/>
      <name val="メイリオ"/>
      <family val="3"/>
      <charset val="128"/>
    </font>
    <font>
      <sz val="8"/>
      <color rgb="FFFF0000"/>
      <name val="メイリオ"/>
      <family val="3"/>
      <charset val="128"/>
    </font>
    <font>
      <sz val="9"/>
      <color theme="1" tint="4.9989318521683403E-2"/>
      <name val="メイリオ"/>
      <family val="3"/>
      <charset val="128"/>
    </font>
    <font>
      <sz val="8"/>
      <color theme="1" tint="0.249977111117893"/>
      <name val="メイリオ"/>
      <family val="3"/>
      <charset val="128"/>
    </font>
    <font>
      <sz val="6"/>
      <color indexed="22"/>
      <name val="メイリオ"/>
      <family val="3"/>
      <charset val="128"/>
    </font>
    <font>
      <sz val="6"/>
      <name val="メイリオ"/>
      <family val="3"/>
      <charset val="128"/>
    </font>
    <font>
      <sz val="9"/>
      <color indexed="9"/>
      <name val="メイリオ"/>
      <family val="3"/>
      <charset val="128"/>
    </font>
    <font>
      <sz val="9"/>
      <color indexed="12"/>
      <name val="メイリオ"/>
      <family val="3"/>
      <charset val="128"/>
    </font>
    <font>
      <sz val="8"/>
      <color theme="1" tint="4.9989318521683403E-2"/>
      <name val="メイリオ"/>
      <family val="3"/>
      <charset val="128"/>
    </font>
    <font>
      <sz val="10"/>
      <color theme="1" tint="4.9989318521683403E-2"/>
      <name val="メイリオ"/>
      <family val="3"/>
      <charset val="128"/>
    </font>
    <font>
      <sz val="7"/>
      <name val="メイリオ"/>
      <family val="3"/>
      <charset val="128"/>
    </font>
    <font>
      <sz val="12"/>
      <name val="メイリオ"/>
      <family val="3"/>
      <charset val="128"/>
    </font>
    <font>
      <sz val="7.5"/>
      <name val="メイリオ"/>
      <family val="3"/>
      <charset val="128"/>
    </font>
    <font>
      <b/>
      <sz val="8"/>
      <name val="メイリオ"/>
      <family val="3"/>
      <charset val="128"/>
    </font>
    <font>
      <sz val="11"/>
      <color theme="0"/>
      <name val="メイリオ"/>
      <family val="3"/>
      <charset val="128"/>
    </font>
    <font>
      <sz val="8"/>
      <name val="ＭＳ Ｐゴシック"/>
      <family val="3"/>
      <charset val="128"/>
    </font>
    <font>
      <sz val="11"/>
      <name val="ＭＳ Ｐゴシック"/>
      <family val="3"/>
      <charset val="128"/>
    </font>
    <font>
      <b/>
      <sz val="10"/>
      <name val="メイリオ"/>
      <family val="3"/>
      <charset val="128"/>
    </font>
    <font>
      <b/>
      <sz val="10"/>
      <color indexed="9"/>
      <name val="メイリオ"/>
      <family val="3"/>
      <charset val="128"/>
    </font>
    <font>
      <sz val="8"/>
      <color rgb="FF0000FF"/>
      <name val="メイリオ"/>
      <family val="3"/>
      <charset val="128"/>
    </font>
    <font>
      <b/>
      <sz val="8"/>
      <color rgb="FF0000FF"/>
      <name val="メイリオ"/>
      <family val="3"/>
      <charset val="128"/>
    </font>
    <font>
      <sz val="11"/>
      <color rgb="FFFF0000"/>
      <name val="メイリオ"/>
      <family val="3"/>
      <charset val="128"/>
    </font>
    <font>
      <b/>
      <sz val="8"/>
      <color rgb="FFFF0000"/>
      <name val="メイリオ"/>
      <family val="3"/>
      <charset val="128"/>
    </font>
    <font>
      <sz val="8"/>
      <color theme="0" tint="-0.34998626667073579"/>
      <name val="メイリオ"/>
      <family val="3"/>
      <charset val="128"/>
    </font>
    <font>
      <sz val="11"/>
      <color theme="1"/>
      <name val="ＭＳ Ｐゴシック"/>
      <family val="3"/>
      <charset val="128"/>
      <scheme val="minor"/>
    </font>
    <font>
      <sz val="7"/>
      <color rgb="FFFF0000"/>
      <name val="メイリオ"/>
      <family val="3"/>
      <charset val="128"/>
    </font>
    <font>
      <sz val="8"/>
      <color rgb="FF000000"/>
      <name val="メイリオ"/>
      <family val="3"/>
      <charset val="128"/>
    </font>
    <font>
      <u/>
      <sz val="9"/>
      <color indexed="12"/>
      <name val="メイリオ"/>
      <family val="3"/>
      <charset val="128"/>
    </font>
    <font>
      <sz val="7"/>
      <color theme="1"/>
      <name val="メイリオ"/>
      <family val="3"/>
      <charset val="128"/>
    </font>
    <font>
      <u/>
      <sz val="9"/>
      <color theme="10"/>
      <name val="メイリオ"/>
      <family val="3"/>
      <charset val="128"/>
    </font>
    <font>
      <b/>
      <strike/>
      <sz val="12"/>
      <name val="メイリオ"/>
      <family val="3"/>
      <charset val="128"/>
    </font>
  </fonts>
  <fills count="45">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rgb="FF0033CC"/>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lightUp">
        <fgColor theme="0" tint="-0.34998626667073579"/>
        <bgColor theme="0" tint="-0.249977111117893"/>
      </patternFill>
    </fill>
    <fill>
      <patternFill patternType="solid">
        <fgColor theme="1"/>
        <bgColor indexed="64"/>
      </patternFill>
    </fill>
    <fill>
      <patternFill patternType="solid">
        <fgColor rgb="FF0000FF"/>
        <bgColor indexed="64"/>
      </patternFill>
    </fill>
    <fill>
      <patternFill patternType="solid">
        <fgColor theme="0" tint="-0.34998626667073579"/>
        <bgColor indexed="64"/>
      </patternFill>
    </fill>
  </fills>
  <borders count="13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hair">
        <color theme="1" tint="0.499984740745262"/>
      </top>
      <bottom style="hair">
        <color theme="1" tint="0.499984740745262"/>
      </bottom>
      <diagonal/>
    </border>
    <border>
      <left style="medium">
        <color rgb="FFFF0000"/>
      </left>
      <right style="medium">
        <color rgb="FFFF0000"/>
      </right>
      <top style="medium">
        <color rgb="FFFF0000"/>
      </top>
      <bottom style="medium">
        <color rgb="FFFF0000"/>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style="medium">
        <color indexed="64"/>
      </top>
      <bottom style="thin">
        <color indexed="64"/>
      </bottom>
      <diagonal/>
    </border>
    <border>
      <left style="hair">
        <color indexed="64"/>
      </left>
      <right/>
      <top style="thin">
        <color indexed="64"/>
      </top>
      <bottom/>
      <diagonal/>
    </border>
    <border>
      <left/>
      <right/>
      <top style="medium">
        <color rgb="FFFF0000"/>
      </top>
      <bottom style="medium">
        <color rgb="FFFF0000"/>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rgb="FFFF0000"/>
      </left>
      <right style="medium">
        <color indexed="64"/>
      </right>
      <top style="medium">
        <color indexed="64"/>
      </top>
      <bottom style="medium">
        <color rgb="FFFF0000"/>
      </bottom>
      <diagonal/>
    </border>
    <border>
      <left style="medium">
        <color rgb="FFFF0000"/>
      </left>
      <right style="medium">
        <color indexed="64"/>
      </right>
      <top style="medium">
        <color rgb="FFFF0000"/>
      </top>
      <bottom style="medium">
        <color rgb="FFFF0000"/>
      </bottom>
      <diagonal/>
    </border>
    <border>
      <left style="medium">
        <color rgb="FFFF0000"/>
      </left>
      <right style="medium">
        <color indexed="64"/>
      </right>
      <top style="medium">
        <color rgb="FFFF0000"/>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FF"/>
      </left>
      <right style="thin">
        <color indexed="64"/>
      </right>
      <top style="medium">
        <color rgb="FF0000FF"/>
      </top>
      <bottom style="thin">
        <color indexed="64"/>
      </bottom>
      <diagonal/>
    </border>
    <border>
      <left style="thin">
        <color indexed="64"/>
      </left>
      <right style="thin">
        <color indexed="64"/>
      </right>
      <top style="medium">
        <color rgb="FF0000FF"/>
      </top>
      <bottom style="thin">
        <color indexed="64"/>
      </bottom>
      <diagonal/>
    </border>
    <border>
      <left style="thin">
        <color indexed="64"/>
      </left>
      <right style="medium">
        <color rgb="FF0000FF"/>
      </right>
      <top style="medium">
        <color rgb="FF0000FF"/>
      </top>
      <bottom style="thin">
        <color indexed="64"/>
      </bottom>
      <diagonal/>
    </border>
    <border>
      <left style="medium">
        <color rgb="FF0000FF"/>
      </left>
      <right style="thin">
        <color indexed="64"/>
      </right>
      <top style="thin">
        <color indexed="64"/>
      </top>
      <bottom style="thin">
        <color indexed="64"/>
      </bottom>
      <diagonal/>
    </border>
    <border>
      <left style="thin">
        <color indexed="64"/>
      </left>
      <right style="medium">
        <color rgb="FF0000FF"/>
      </right>
      <top style="thin">
        <color indexed="64"/>
      </top>
      <bottom style="thin">
        <color indexed="64"/>
      </bottom>
      <diagonal/>
    </border>
    <border>
      <left style="medium">
        <color rgb="FF0000FF"/>
      </left>
      <right style="thin">
        <color indexed="64"/>
      </right>
      <top style="thin">
        <color indexed="64"/>
      </top>
      <bottom style="medium">
        <color rgb="FF0000FF"/>
      </bottom>
      <diagonal/>
    </border>
    <border>
      <left style="thin">
        <color indexed="64"/>
      </left>
      <right style="thin">
        <color indexed="64"/>
      </right>
      <top style="thin">
        <color indexed="64"/>
      </top>
      <bottom style="medium">
        <color rgb="FF0000FF"/>
      </bottom>
      <diagonal/>
    </border>
    <border>
      <left style="thin">
        <color indexed="64"/>
      </left>
      <right style="medium">
        <color rgb="FF0000FF"/>
      </right>
      <top style="thin">
        <color indexed="64"/>
      </top>
      <bottom style="medium">
        <color rgb="FF0000FF"/>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theme="1" tint="0.499984740745262"/>
      </right>
      <top style="thin">
        <color indexed="64"/>
      </top>
      <bottom style="hair">
        <color theme="1" tint="0.499984740745262"/>
      </bottom>
      <diagonal/>
    </border>
    <border>
      <left style="thin">
        <color theme="1" tint="0.499984740745262"/>
      </left>
      <right/>
      <top style="thin">
        <color indexed="64"/>
      </top>
      <bottom style="hair">
        <color theme="1" tint="0.499984740745262"/>
      </bottom>
      <diagonal/>
    </border>
    <border>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hair">
        <color theme="1" tint="0.499984740745262"/>
      </left>
      <right style="thin">
        <color theme="1" tint="0.499984740745262"/>
      </right>
      <top style="hair">
        <color theme="1" tint="0.499984740745262"/>
      </top>
      <bottom style="thin">
        <color indexed="64"/>
      </bottom>
      <diagonal/>
    </border>
    <border>
      <left style="thin">
        <color theme="1" tint="0.499984740745262"/>
      </left>
      <right/>
      <top style="hair">
        <color theme="1" tint="0.499984740745262"/>
      </top>
      <bottom style="thin">
        <color indexed="64"/>
      </bottom>
      <diagonal/>
    </border>
    <border>
      <left/>
      <right/>
      <top style="hair">
        <color theme="1" tint="0.499984740745262"/>
      </top>
      <bottom style="thin">
        <color indexed="64"/>
      </bottom>
      <diagonal/>
    </border>
    <border>
      <left/>
      <right style="hair">
        <color theme="1" tint="0.499984740745262"/>
      </right>
      <top style="hair">
        <color theme="1" tint="0.499984740745262"/>
      </top>
      <bottom style="thin">
        <color indexed="64"/>
      </bottom>
      <diagonal/>
    </border>
    <border>
      <left style="hair">
        <color theme="1" tint="0.499984740745262"/>
      </left>
      <right/>
      <top style="hair">
        <color theme="1" tint="0.499984740745262"/>
      </top>
      <bottom style="thin">
        <color indexed="64"/>
      </bottom>
      <diagonal/>
    </border>
    <border>
      <left/>
      <right style="thin">
        <color indexed="64"/>
      </right>
      <top style="hair">
        <color theme="1" tint="0.499984740745262"/>
      </top>
      <bottom style="thin">
        <color indexed="64"/>
      </bottom>
      <diagonal/>
    </border>
    <border>
      <left style="hair">
        <color theme="1" tint="0.499984740745262"/>
      </left>
      <right/>
      <top/>
      <bottom style="hair">
        <color theme="1" tint="0.499984740745262"/>
      </bottom>
      <diagonal/>
    </border>
    <border>
      <left/>
      <right/>
      <top/>
      <bottom style="double">
        <color indexed="64"/>
      </bottom>
      <diagonal/>
    </border>
    <border>
      <left/>
      <right/>
      <top/>
      <bottom style="thin">
        <color theme="1" tint="0.499984740745262"/>
      </bottom>
      <diagonal/>
    </border>
  </borders>
  <cellStyleXfs count="51">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center"/>
    </xf>
    <xf numFmtId="0" fontId="6" fillId="0" borderId="40" applyNumberFormat="0" applyFill="0" applyAlignment="0" applyProtection="0">
      <alignment vertical="center"/>
    </xf>
    <xf numFmtId="0" fontId="7" fillId="0" borderId="41" applyNumberFormat="0" applyFill="0" applyAlignment="0" applyProtection="0">
      <alignment vertical="center"/>
    </xf>
    <xf numFmtId="0" fontId="8" fillId="0" borderId="42" applyNumberFormat="0" applyFill="0" applyAlignment="0" applyProtection="0">
      <alignment vertical="center"/>
    </xf>
    <xf numFmtId="0" fontId="8" fillId="0" borderId="0" applyNumberFormat="0" applyFill="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11" fillId="11" borderId="0" applyNumberFormat="0" applyBorder="0" applyAlignment="0" applyProtection="0">
      <alignment vertical="center"/>
    </xf>
    <xf numFmtId="0" fontId="12" fillId="12" borderId="43" applyNumberFormat="0" applyAlignment="0" applyProtection="0">
      <alignment vertical="center"/>
    </xf>
    <xf numFmtId="0" fontId="13" fillId="13" borderId="44" applyNumberFormat="0" applyAlignment="0" applyProtection="0">
      <alignment vertical="center"/>
    </xf>
    <xf numFmtId="0" fontId="14" fillId="13" borderId="43" applyNumberFormat="0" applyAlignment="0" applyProtection="0">
      <alignment vertical="center"/>
    </xf>
    <xf numFmtId="0" fontId="15" fillId="0" borderId="45" applyNumberFormat="0" applyFill="0" applyAlignment="0" applyProtection="0">
      <alignment vertical="center"/>
    </xf>
    <xf numFmtId="0" fontId="16" fillId="14" borderId="46"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8" applyNumberFormat="0" applyFill="0" applyAlignment="0" applyProtection="0">
      <alignment vertical="center"/>
    </xf>
    <xf numFmtId="0" fontId="20"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20" fillId="35" borderId="0" applyNumberFormat="0" applyBorder="0" applyAlignment="0" applyProtection="0">
      <alignment vertical="center"/>
    </xf>
    <xf numFmtId="0" fontId="20"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20" fillId="39" borderId="0" applyNumberFormat="0" applyBorder="0" applyAlignment="0" applyProtection="0">
      <alignment vertical="center"/>
    </xf>
    <xf numFmtId="0" fontId="1" fillId="0" borderId="0">
      <alignment vertical="center"/>
    </xf>
    <xf numFmtId="0" fontId="1" fillId="15" borderId="47" applyNumberFormat="0" applyFont="0" applyAlignment="0" applyProtection="0">
      <alignment vertical="center"/>
    </xf>
    <xf numFmtId="0" fontId="54" fillId="0" borderId="0">
      <alignment vertical="center"/>
    </xf>
    <xf numFmtId="0" fontId="54" fillId="0" borderId="0"/>
    <xf numFmtId="0" fontId="67" fillId="0" borderId="0" applyNumberFormat="0" applyFill="0" applyBorder="0" applyAlignment="0" applyProtection="0"/>
    <xf numFmtId="0" fontId="54" fillId="0" borderId="0"/>
    <xf numFmtId="0" fontId="54" fillId="0" borderId="0">
      <alignment vertical="center"/>
    </xf>
    <xf numFmtId="0" fontId="54" fillId="0" borderId="0">
      <alignment vertical="center"/>
    </xf>
    <xf numFmtId="0" fontId="62" fillId="0" borderId="0">
      <alignment vertical="center"/>
    </xf>
  </cellStyleXfs>
  <cellXfs count="978">
    <xf numFmtId="0" fontId="0" fillId="0" borderId="0" xfId="0"/>
    <xf numFmtId="0" fontId="21" fillId="0" borderId="0" xfId="0" applyFont="1" applyAlignment="1">
      <alignment vertical="center"/>
    </xf>
    <xf numFmtId="0" fontId="28" fillId="0" borderId="0" xfId="0" applyFont="1" applyAlignment="1">
      <alignment vertical="center"/>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2" fillId="0" borderId="0" xfId="0" applyFont="1" applyAlignment="1">
      <alignment vertical="top" wrapText="1"/>
    </xf>
    <xf numFmtId="0" fontId="38" fillId="0" borderId="0" xfId="0" applyFont="1" applyAlignment="1">
      <alignment horizontal="left" vertical="center"/>
    </xf>
    <xf numFmtId="0" fontId="38" fillId="0" borderId="0" xfId="0" applyFont="1" applyAlignment="1">
      <alignment horizontal="right" vertical="center"/>
    </xf>
    <xf numFmtId="0" fontId="32" fillId="0" borderId="0" xfId="0" applyFont="1" applyAlignment="1">
      <alignment horizontal="left" vertical="top" wrapText="1"/>
    </xf>
    <xf numFmtId="0" fontId="32" fillId="0" borderId="64" xfId="0" applyFont="1" applyBorder="1" applyAlignment="1" applyProtection="1">
      <alignment vertical="center"/>
      <protection locked="0"/>
    </xf>
    <xf numFmtId="0" fontId="28" fillId="5" borderId="14" xfId="0" applyFont="1" applyFill="1" applyBorder="1" applyAlignment="1">
      <alignment horizontal="left" vertical="center" wrapText="1"/>
    </xf>
    <xf numFmtId="0" fontId="28" fillId="5" borderId="0" xfId="0" applyFont="1" applyFill="1" applyAlignment="1">
      <alignment horizontal="left" vertical="center" wrapText="1"/>
    </xf>
    <xf numFmtId="0" fontId="28" fillId="5" borderId="21" xfId="0" applyFont="1" applyFill="1" applyBorder="1" applyAlignment="1">
      <alignment horizontal="left" vertical="center" wrapText="1"/>
    </xf>
    <xf numFmtId="0" fontId="28" fillId="5" borderId="14" xfId="0" applyFont="1" applyFill="1" applyBorder="1" applyAlignment="1">
      <alignment vertical="center" wrapText="1"/>
    </xf>
    <xf numFmtId="0" fontId="28" fillId="5" borderId="0" xfId="0" applyFont="1" applyFill="1" applyAlignment="1">
      <alignment vertical="center" wrapText="1"/>
    </xf>
    <xf numFmtId="0" fontId="28" fillId="5" borderId="21" xfId="0" applyFont="1" applyFill="1" applyBorder="1" applyAlignment="1">
      <alignment vertical="center" wrapText="1"/>
    </xf>
    <xf numFmtId="0" fontId="28" fillId="5" borderId="16" xfId="0" applyFont="1" applyFill="1" applyBorder="1" applyAlignment="1">
      <alignment vertical="center" wrapText="1"/>
    </xf>
    <xf numFmtId="0" fontId="28" fillId="5" borderId="1" xfId="0" applyFont="1" applyFill="1" applyBorder="1" applyAlignment="1">
      <alignment vertical="center" wrapText="1"/>
    </xf>
    <xf numFmtId="0" fontId="28" fillId="5" borderId="5" xfId="0" applyFont="1" applyFill="1" applyBorder="1" applyAlignment="1">
      <alignment vertical="center" wrapText="1"/>
    </xf>
    <xf numFmtId="0" fontId="35" fillId="3" borderId="9" xfId="0" applyFont="1" applyFill="1" applyBorder="1" applyAlignment="1">
      <alignment vertical="center"/>
    </xf>
    <xf numFmtId="0" fontId="35" fillId="3" borderId="2" xfId="0" applyFont="1" applyFill="1" applyBorder="1" applyAlignment="1">
      <alignment vertical="center"/>
    </xf>
    <xf numFmtId="0" fontId="32" fillId="0" borderId="0" xfId="0" applyFont="1" applyAlignment="1" applyProtection="1">
      <alignment horizontal="center" vertical="center" wrapText="1"/>
      <protection locked="0"/>
    </xf>
    <xf numFmtId="0" fontId="28" fillId="5" borderId="14" xfId="0" applyFont="1" applyFill="1" applyBorder="1" applyAlignment="1">
      <alignment vertical="top"/>
    </xf>
    <xf numFmtId="0" fontId="28" fillId="5" borderId="0" xfId="0" applyFont="1" applyFill="1" applyAlignment="1">
      <alignment vertical="top"/>
    </xf>
    <xf numFmtId="0" fontId="28" fillId="5" borderId="21" xfId="0" applyFont="1" applyFill="1" applyBorder="1" applyAlignment="1">
      <alignment vertical="top"/>
    </xf>
    <xf numFmtId="0" fontId="28" fillId="2" borderId="11" xfId="0" applyFont="1" applyFill="1" applyBorder="1" applyAlignment="1">
      <alignment vertical="center"/>
    </xf>
    <xf numFmtId="0" fontId="28" fillId="2" borderId="4" xfId="0" applyFont="1" applyFill="1" applyBorder="1" applyAlignment="1">
      <alignment vertical="center"/>
    </xf>
    <xf numFmtId="0" fontId="28" fillId="5" borderId="16" xfId="0" applyFont="1" applyFill="1" applyBorder="1" applyAlignment="1">
      <alignment vertical="top"/>
    </xf>
    <xf numFmtId="0" fontId="28" fillId="5" borderId="1" xfId="0" applyFont="1" applyFill="1" applyBorder="1" applyAlignment="1">
      <alignment vertical="top"/>
    </xf>
    <xf numFmtId="0" fontId="28" fillId="5" borderId="5" xfId="0" applyFont="1" applyFill="1" applyBorder="1" applyAlignment="1">
      <alignment vertical="top"/>
    </xf>
    <xf numFmtId="0" fontId="28" fillId="6" borderId="0" xfId="0" applyFont="1" applyFill="1" applyAlignment="1">
      <alignment horizontal="left" vertical="center"/>
    </xf>
    <xf numFmtId="0" fontId="28" fillId="2" borderId="0" xfId="0" applyFont="1" applyFill="1" applyAlignment="1">
      <alignment horizontal="center" vertical="center"/>
    </xf>
    <xf numFmtId="49" fontId="45" fillId="2" borderId="0" xfId="0" applyNumberFormat="1" applyFont="1" applyFill="1" applyAlignment="1">
      <alignment horizontal="center" vertical="center" shrinkToFit="1"/>
    </xf>
    <xf numFmtId="0" fontId="32" fillId="0" borderId="0" xfId="0" applyFont="1" applyAlignment="1">
      <alignment vertical="center"/>
    </xf>
    <xf numFmtId="0" fontId="32" fillId="0" borderId="0" xfId="0" applyFont="1" applyAlignment="1">
      <alignment vertical="center" wrapText="1"/>
    </xf>
    <xf numFmtId="0" fontId="32" fillId="0" borderId="49" xfId="0" applyFont="1" applyBorder="1" applyAlignment="1" applyProtection="1">
      <alignment vertical="center" wrapText="1"/>
      <protection locked="0"/>
    </xf>
    <xf numFmtId="0" fontId="21" fillId="2" borderId="0" xfId="0" applyFont="1" applyFill="1" applyAlignment="1">
      <alignment vertical="center"/>
    </xf>
    <xf numFmtId="0" fontId="28" fillId="0" borderId="0" xfId="0" applyFont="1" applyAlignment="1">
      <alignment horizontal="center" vertical="top"/>
    </xf>
    <xf numFmtId="0" fontId="28" fillId="7" borderId="62" xfId="0" applyFont="1" applyFill="1" applyBorder="1" applyAlignment="1">
      <alignment horizontal="center" vertical="top"/>
    </xf>
    <xf numFmtId="0" fontId="28" fillId="7" borderId="62" xfId="0" applyFont="1" applyFill="1" applyBorder="1" applyAlignment="1">
      <alignment horizontal="center" vertical="center" wrapText="1"/>
    </xf>
    <xf numFmtId="0" fontId="28" fillId="7" borderId="62" xfId="0" applyFont="1" applyFill="1" applyBorder="1" applyAlignment="1">
      <alignment horizontal="center" vertical="top" wrapText="1"/>
    </xf>
    <xf numFmtId="0" fontId="34" fillId="0" borderId="0" xfId="0" applyFont="1" applyAlignment="1">
      <alignment horizontal="center" vertical="top" wrapText="1"/>
    </xf>
    <xf numFmtId="0" fontId="34" fillId="0" borderId="0" xfId="0" applyFont="1" applyAlignment="1">
      <alignment horizontal="center" vertical="top"/>
    </xf>
    <xf numFmtId="0" fontId="28" fillId="7" borderId="62" xfId="0" applyFont="1" applyFill="1" applyBorder="1" applyAlignment="1">
      <alignment vertical="center"/>
    </xf>
    <xf numFmtId="0" fontId="28" fillId="0" borderId="62" xfId="0" applyFont="1" applyBorder="1" applyAlignment="1">
      <alignment horizontal="center" vertical="center" wrapText="1"/>
    </xf>
    <xf numFmtId="0" fontId="34" fillId="0" borderId="0" xfId="0" applyFont="1" applyAlignment="1">
      <alignment vertical="center" wrapText="1"/>
    </xf>
    <xf numFmtId="0" fontId="34" fillId="0" borderId="0" xfId="0" applyFont="1" applyAlignment="1">
      <alignment vertical="center"/>
    </xf>
    <xf numFmtId="0" fontId="28" fillId="0" borderId="0" xfId="0" applyFont="1" applyAlignment="1">
      <alignment vertical="center" wrapText="1"/>
    </xf>
    <xf numFmtId="0" fontId="36" fillId="0" borderId="10" xfId="0" applyFont="1" applyBorder="1" applyAlignment="1">
      <alignment horizontal="left" vertical="center"/>
    </xf>
    <xf numFmtId="0" fontId="23" fillId="0" borderId="10" xfId="0" applyFont="1" applyBorder="1" applyAlignment="1">
      <alignment horizontal="left" vertical="center"/>
    </xf>
    <xf numFmtId="0" fontId="36" fillId="0" borderId="10" xfId="0" applyFont="1" applyBorder="1" applyAlignment="1">
      <alignment vertical="center"/>
    </xf>
    <xf numFmtId="0" fontId="21" fillId="0" borderId="10" xfId="0" applyFont="1" applyBorder="1" applyAlignment="1">
      <alignment vertical="center"/>
    </xf>
    <xf numFmtId="0" fontId="37" fillId="0" borderId="10" xfId="0" applyFont="1" applyBorder="1" applyAlignment="1">
      <alignment horizontal="center" vertical="center"/>
    </xf>
    <xf numFmtId="0" fontId="26" fillId="3" borderId="9" xfId="0" applyFont="1" applyFill="1" applyBorder="1" applyAlignment="1">
      <alignment vertical="center"/>
    </xf>
    <xf numFmtId="0" fontId="27" fillId="3" borderId="2" xfId="0" applyFont="1" applyFill="1" applyBorder="1" applyAlignment="1">
      <alignment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6" fillId="3" borderId="2" xfId="0" applyFont="1" applyFill="1" applyBorder="1" applyAlignment="1">
      <alignment vertical="center"/>
    </xf>
    <xf numFmtId="0" fontId="27" fillId="3" borderId="3" xfId="0" applyFont="1" applyFill="1" applyBorder="1" applyAlignment="1">
      <alignment vertical="center"/>
    </xf>
    <xf numFmtId="0" fontId="21" fillId="2" borderId="14" xfId="0" applyFont="1" applyFill="1" applyBorder="1" applyAlignment="1">
      <alignment vertical="center"/>
    </xf>
    <xf numFmtId="0" fontId="21" fillId="2" borderId="21" xfId="0" applyFont="1" applyFill="1" applyBorder="1" applyAlignment="1">
      <alignment vertical="center"/>
    </xf>
    <xf numFmtId="0" fontId="28" fillId="2" borderId="14" xfId="0" applyFont="1" applyFill="1" applyBorder="1" applyAlignment="1">
      <alignment vertical="center"/>
    </xf>
    <xf numFmtId="0" fontId="34" fillId="2" borderId="0" xfId="0" applyFont="1" applyFill="1" applyAlignment="1">
      <alignment vertical="top"/>
    </xf>
    <xf numFmtId="0" fontId="34" fillId="2" borderId="0" xfId="0" applyFont="1" applyFill="1" applyAlignment="1">
      <alignment vertical="top" wrapText="1"/>
    </xf>
    <xf numFmtId="0" fontId="28" fillId="2" borderId="21" xfId="0" applyFont="1" applyFill="1" applyBorder="1" applyAlignment="1">
      <alignment vertical="center"/>
    </xf>
    <xf numFmtId="0" fontId="26" fillId="4" borderId="9" xfId="0" applyFont="1" applyFill="1" applyBorder="1" applyAlignment="1">
      <alignment vertical="center"/>
    </xf>
    <xf numFmtId="0" fontId="27" fillId="4" borderId="2" xfId="0" applyFont="1" applyFill="1" applyBorder="1" applyAlignment="1">
      <alignment vertical="center"/>
    </xf>
    <xf numFmtId="0" fontId="27" fillId="4" borderId="3" xfId="0" applyFont="1" applyFill="1" applyBorder="1" applyAlignment="1">
      <alignment vertical="center"/>
    </xf>
    <xf numFmtId="0" fontId="49" fillId="0" borderId="10" xfId="0" applyFont="1" applyBorder="1" applyAlignment="1">
      <alignment vertical="center"/>
    </xf>
    <xf numFmtId="0" fontId="27" fillId="0" borderId="2" xfId="0" applyFont="1" applyBorder="1" applyAlignment="1">
      <alignment vertical="center"/>
    </xf>
    <xf numFmtId="0" fontId="27" fillId="0" borderId="2" xfId="0" applyFont="1" applyBorder="1" applyAlignment="1">
      <alignment horizontal="left" vertical="center"/>
    </xf>
    <xf numFmtId="0" fontId="27" fillId="4" borderId="4" xfId="0" applyFont="1" applyFill="1" applyBorder="1" applyAlignment="1">
      <alignment vertical="center"/>
    </xf>
    <xf numFmtId="0" fontId="27" fillId="4" borderId="8" xfId="0" applyFont="1" applyFill="1" applyBorder="1" applyAlignment="1">
      <alignment vertical="center"/>
    </xf>
    <xf numFmtId="0" fontId="32" fillId="0" borderId="0" xfId="0" applyFont="1" applyAlignment="1">
      <alignment horizontal="center" vertical="center"/>
    </xf>
    <xf numFmtId="0" fontId="36" fillId="0" borderId="0" xfId="0" applyFont="1" applyAlignment="1">
      <alignment vertical="center"/>
    </xf>
    <xf numFmtId="0" fontId="28" fillId="7" borderId="68" xfId="0" applyFont="1" applyFill="1" applyBorder="1" applyAlignment="1">
      <alignment horizontal="center" vertical="center" wrapText="1"/>
    </xf>
    <xf numFmtId="0" fontId="28" fillId="0" borderId="68" xfId="0" applyFont="1" applyBorder="1" applyAlignment="1">
      <alignment horizontal="center" vertical="center" wrapText="1"/>
    </xf>
    <xf numFmtId="0" fontId="21" fillId="0" borderId="68" xfId="0" applyFont="1" applyBorder="1" applyAlignment="1">
      <alignment horizontal="center" vertical="center" wrapText="1"/>
    </xf>
    <xf numFmtId="0" fontId="28" fillId="7" borderId="73" xfId="0" applyFont="1" applyFill="1" applyBorder="1" applyAlignment="1">
      <alignment horizontal="center" vertical="center" wrapText="1"/>
    </xf>
    <xf numFmtId="0" fontId="28" fillId="7" borderId="74" xfId="0" applyFont="1" applyFill="1" applyBorder="1" applyAlignment="1">
      <alignment horizontal="center" vertical="center"/>
    </xf>
    <xf numFmtId="0" fontId="21" fillId="0" borderId="73" xfId="0" applyFont="1" applyBorder="1" applyAlignment="1">
      <alignment horizontal="center" vertical="center" wrapText="1"/>
    </xf>
    <xf numFmtId="0" fontId="28" fillId="7" borderId="75" xfId="0" applyFont="1" applyFill="1" applyBorder="1" applyAlignment="1">
      <alignment horizontal="center" vertical="center"/>
    </xf>
    <xf numFmtId="0" fontId="28" fillId="0" borderId="76"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77" xfId="0" applyFont="1" applyBorder="1" applyAlignment="1">
      <alignment horizontal="center" vertical="center" wrapText="1"/>
    </xf>
    <xf numFmtId="0" fontId="32" fillId="0" borderId="0" xfId="0" applyFont="1" applyAlignment="1">
      <alignment horizontal="left" vertical="center"/>
    </xf>
    <xf numFmtId="0" fontId="32" fillId="0" borderId="0" xfId="0" applyFont="1" applyAlignment="1">
      <alignment vertical="top"/>
    </xf>
    <xf numFmtId="0" fontId="32" fillId="0" borderId="0" xfId="0" applyFont="1" applyAlignment="1" applyProtection="1">
      <alignment horizontal="right" vertical="center"/>
      <protection locked="0"/>
    </xf>
    <xf numFmtId="0" fontId="32" fillId="0" borderId="0" xfId="0" applyFont="1" applyAlignment="1">
      <alignment horizontal="right" vertical="center"/>
    </xf>
    <xf numFmtId="0" fontId="32" fillId="0" borderId="78"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11" xfId="0" applyFont="1" applyBorder="1" applyAlignment="1" applyProtection="1">
      <alignment vertical="center" wrapText="1"/>
      <protection locked="0"/>
    </xf>
    <xf numFmtId="0" fontId="43" fillId="0" borderId="0" xfId="0" applyFont="1" applyAlignment="1" applyProtection="1">
      <alignment vertical="center" wrapText="1"/>
      <protection locked="0"/>
    </xf>
    <xf numFmtId="0" fontId="39" fillId="0" borderId="0" xfId="0" applyFont="1" applyAlignment="1" applyProtection="1">
      <alignment horizontal="right" vertical="center"/>
      <protection locked="0"/>
    </xf>
    <xf numFmtId="0" fontId="28" fillId="0" borderId="0" xfId="0" applyFont="1"/>
    <xf numFmtId="0" fontId="21" fillId="0" borderId="0" xfId="0" applyFont="1" applyAlignment="1" applyProtection="1">
      <alignment vertical="center"/>
      <protection locked="0"/>
    </xf>
    <xf numFmtId="0" fontId="32" fillId="0" borderId="0" xfId="0" applyFont="1" applyAlignment="1" applyProtection="1">
      <alignment horizontal="left" vertical="center"/>
      <protection locked="0"/>
    </xf>
    <xf numFmtId="0" fontId="39" fillId="0" borderId="0" xfId="0" applyFont="1" applyAlignment="1">
      <alignment horizontal="left"/>
    </xf>
    <xf numFmtId="0" fontId="32" fillId="0" borderId="52" xfId="0" applyFont="1" applyBorder="1" applyAlignment="1">
      <alignment horizontal="right" vertical="center"/>
    </xf>
    <xf numFmtId="0" fontId="32" fillId="0" borderId="83" xfId="0" applyFont="1" applyBorder="1" applyAlignment="1">
      <alignment vertical="center"/>
    </xf>
    <xf numFmtId="0" fontId="32" fillId="0" borderId="53" xfId="0" applyFont="1" applyBorder="1" applyAlignment="1">
      <alignment horizontal="right" vertical="center"/>
    </xf>
    <xf numFmtId="0" fontId="32" fillId="0" borderId="84" xfId="0" applyFont="1" applyBorder="1" applyAlignment="1">
      <alignment vertical="center"/>
    </xf>
    <xf numFmtId="0" fontId="32" fillId="0" borderId="54" xfId="0" applyFont="1" applyBorder="1" applyAlignment="1">
      <alignment horizontal="right" vertical="center"/>
    </xf>
    <xf numFmtId="0" fontId="32" fillId="0" borderId="85" xfId="0" applyFont="1" applyBorder="1" applyAlignment="1">
      <alignment vertical="center"/>
    </xf>
    <xf numFmtId="0" fontId="32" fillId="2" borderId="14" xfId="0" applyFont="1" applyFill="1" applyBorder="1" applyAlignment="1">
      <alignment vertical="center"/>
    </xf>
    <xf numFmtId="0" fontId="32" fillId="2" borderId="0" xfId="0" applyFont="1" applyFill="1" applyAlignment="1">
      <alignment vertical="center"/>
    </xf>
    <xf numFmtId="0" fontId="32" fillId="2" borderId="21" xfId="0" applyFont="1" applyFill="1" applyBorder="1" applyAlignment="1">
      <alignment vertical="center"/>
    </xf>
    <xf numFmtId="0" fontId="32" fillId="2" borderId="0" xfId="0" applyFont="1" applyFill="1" applyAlignment="1">
      <alignment vertical="top"/>
    </xf>
    <xf numFmtId="0" fontId="27" fillId="0" borderId="4" xfId="0" applyFont="1" applyBorder="1" applyAlignment="1">
      <alignment vertical="center"/>
    </xf>
    <xf numFmtId="0" fontId="27" fillId="0" borderId="4" xfId="0" applyFont="1" applyBorder="1" applyAlignment="1">
      <alignment horizontal="left" vertical="center"/>
    </xf>
    <xf numFmtId="0" fontId="27" fillId="0" borderId="0" xfId="0" applyFont="1" applyAlignment="1">
      <alignment horizontal="left" vertical="center"/>
    </xf>
    <xf numFmtId="0" fontId="43" fillId="0" borderId="0" xfId="0" applyFont="1" applyAlignment="1">
      <alignment horizontal="right" vertical="center"/>
    </xf>
    <xf numFmtId="0" fontId="32" fillId="5" borderId="2" xfId="0" applyFont="1" applyFill="1" applyBorder="1" applyAlignment="1">
      <alignment vertical="center"/>
    </xf>
    <xf numFmtId="0" fontId="32" fillId="5" borderId="0" xfId="0" applyFont="1" applyFill="1" applyAlignment="1">
      <alignment vertical="center"/>
    </xf>
    <xf numFmtId="0" fontId="27" fillId="5" borderId="9" xfId="0" applyFont="1" applyFill="1" applyBorder="1" applyAlignment="1">
      <alignment vertical="center"/>
    </xf>
    <xf numFmtId="0" fontId="27" fillId="5" borderId="2" xfId="0" applyFont="1" applyFill="1" applyBorder="1" applyAlignment="1">
      <alignment vertical="center"/>
    </xf>
    <xf numFmtId="0" fontId="27" fillId="5" borderId="3" xfId="0" applyFont="1" applyFill="1" applyBorder="1" applyAlignment="1">
      <alignment vertical="center"/>
    </xf>
    <xf numFmtId="0" fontId="21" fillId="0" borderId="2" xfId="0" applyFont="1" applyBorder="1" applyAlignment="1">
      <alignment vertical="center" shrinkToFit="1"/>
    </xf>
    <xf numFmtId="0" fontId="32" fillId="0" borderId="0" xfId="0" applyFont="1" applyAlignment="1">
      <alignment horizontal="right" vertical="center" wrapText="1"/>
    </xf>
    <xf numFmtId="0" fontId="21" fillId="0" borderId="0" xfId="0" applyFont="1" applyAlignment="1">
      <alignment horizontal="right" vertical="center"/>
    </xf>
    <xf numFmtId="0" fontId="33" fillId="0" borderId="0" xfId="0" applyFont="1" applyAlignment="1">
      <alignment shrinkToFit="1"/>
    </xf>
    <xf numFmtId="0" fontId="34" fillId="0" borderId="0" xfId="0" applyFont="1" applyAlignment="1">
      <alignment horizontal="right" vertical="center"/>
    </xf>
    <xf numFmtId="0" fontId="56" fillId="0" borderId="0" xfId="0" applyFont="1" applyAlignment="1">
      <alignment horizontal="center" vertical="center"/>
    </xf>
    <xf numFmtId="0" fontId="58" fillId="0" borderId="0" xfId="0" applyFont="1" applyAlignment="1">
      <alignment horizontal="center" vertical="center" wrapText="1"/>
    </xf>
    <xf numFmtId="0" fontId="32" fillId="0" borderId="0" xfId="0" applyFont="1"/>
    <xf numFmtId="0" fontId="32" fillId="0" borderId="0" xfId="0" applyFont="1" applyAlignment="1">
      <alignment horizontal="right"/>
    </xf>
    <xf numFmtId="0" fontId="34" fillId="0" borderId="0" xfId="0" applyFont="1" applyAlignment="1">
      <alignment vertical="top" wrapText="1"/>
    </xf>
    <xf numFmtId="0" fontId="49" fillId="0" borderId="0" xfId="0" applyFont="1" applyAlignment="1">
      <alignment vertical="center"/>
    </xf>
    <xf numFmtId="0" fontId="51" fillId="0" borderId="0" xfId="0" applyFont="1" applyAlignment="1">
      <alignment vertical="center"/>
    </xf>
    <xf numFmtId="0" fontId="32" fillId="0" borderId="0" xfId="0" applyFont="1" applyAlignment="1">
      <alignment horizontal="center"/>
    </xf>
    <xf numFmtId="0" fontId="32" fillId="0" borderId="4" xfId="0" applyFont="1" applyBorder="1" applyAlignment="1">
      <alignment horizontal="center" vertical="center"/>
    </xf>
    <xf numFmtId="0" fontId="27" fillId="3" borderId="0" xfId="0" applyFont="1" applyFill="1" applyAlignment="1">
      <alignment horizontal="left" vertical="center"/>
    </xf>
    <xf numFmtId="0" fontId="55" fillId="0" borderId="0" xfId="0" applyFont="1" applyAlignment="1">
      <alignment vertical="center" shrinkToFit="1"/>
    </xf>
    <xf numFmtId="177" fontId="34" fillId="0" borderId="0" xfId="0" applyNumberFormat="1" applyFont="1" applyAlignment="1" applyProtection="1">
      <alignment vertical="center"/>
      <protection locked="0"/>
    </xf>
    <xf numFmtId="0" fontId="32" fillId="0" borderId="34" xfId="0" applyFont="1" applyBorder="1" applyAlignment="1">
      <alignment horizontal="center" vertical="center"/>
    </xf>
    <xf numFmtId="0" fontId="32" fillId="0" borderId="34" xfId="0" applyFont="1" applyBorder="1" applyAlignment="1">
      <alignment horizontal="center"/>
    </xf>
    <xf numFmtId="0" fontId="57" fillId="0" borderId="0" xfId="0" applyFont="1" applyAlignment="1">
      <alignment vertical="center"/>
    </xf>
    <xf numFmtId="0" fontId="57" fillId="0" borderId="0" xfId="0" applyFont="1" applyAlignment="1">
      <alignment horizontal="left" vertical="center"/>
    </xf>
    <xf numFmtId="0" fontId="57" fillId="0" borderId="0" xfId="0" applyFont="1" applyAlignment="1">
      <alignment horizontal="left" vertical="center" wrapText="1"/>
    </xf>
    <xf numFmtId="0" fontId="57" fillId="0" borderId="34" xfId="0" applyFont="1" applyBorder="1" applyAlignment="1">
      <alignment horizontal="center" vertical="center"/>
    </xf>
    <xf numFmtId="0" fontId="26" fillId="3" borderId="11" xfId="0" applyFont="1" applyFill="1" applyBorder="1" applyAlignment="1">
      <alignment vertical="center"/>
    </xf>
    <xf numFmtId="0" fontId="27" fillId="3" borderId="4" xfId="0" applyFont="1" applyFill="1" applyBorder="1" applyAlignment="1">
      <alignment vertical="center"/>
    </xf>
    <xf numFmtId="0" fontId="27" fillId="3" borderId="4" xfId="0" applyFont="1" applyFill="1" applyBorder="1" applyAlignment="1">
      <alignment horizontal="left" vertical="center"/>
    </xf>
    <xf numFmtId="176" fontId="28" fillId="0" borderId="0" xfId="0" applyNumberFormat="1" applyFont="1" applyAlignment="1">
      <alignment horizontal="center" vertical="center" shrinkToFit="1"/>
    </xf>
    <xf numFmtId="0" fontId="32" fillId="0" borderId="16" xfId="0" applyFont="1" applyBorder="1" applyAlignment="1">
      <alignment vertical="center"/>
    </xf>
    <xf numFmtId="0" fontId="32" fillId="0" borderId="1" xfId="0" applyFont="1" applyBorder="1" applyAlignment="1">
      <alignment vertical="center"/>
    </xf>
    <xf numFmtId="0" fontId="32" fillId="0" borderId="5" xfId="0" applyFont="1" applyBorder="1" applyAlignment="1">
      <alignment horizontal="center" vertical="center"/>
    </xf>
    <xf numFmtId="0" fontId="32" fillId="0" borderId="16" xfId="0" applyFont="1" applyBorder="1" applyAlignment="1">
      <alignment horizontal="center" vertical="center" wrapText="1" shrinkToFit="1"/>
    </xf>
    <xf numFmtId="0" fontId="32" fillId="0" borderId="7" xfId="0" applyFont="1" applyBorder="1" applyAlignment="1">
      <alignment horizontal="left" vertical="center"/>
    </xf>
    <xf numFmtId="0" fontId="36" fillId="0" borderId="0" xfId="0" applyFont="1" applyAlignment="1">
      <alignment horizontal="left" vertical="center"/>
    </xf>
    <xf numFmtId="0" fontId="21" fillId="0" borderId="0" xfId="0" applyFont="1" applyAlignment="1">
      <alignment vertical="center" shrinkToFit="1"/>
    </xf>
    <xf numFmtId="0" fontId="26" fillId="4" borderId="0" xfId="0" applyFont="1" applyFill="1" applyAlignment="1">
      <alignment vertical="center"/>
    </xf>
    <xf numFmtId="0" fontId="26" fillId="3" borderId="0" xfId="0" applyFont="1" applyFill="1" applyAlignment="1">
      <alignment vertical="center"/>
    </xf>
    <xf numFmtId="0" fontId="32" fillId="0" borderId="7" xfId="0" applyFont="1" applyBorder="1" applyAlignment="1" applyProtection="1">
      <alignment horizontal="center" vertical="center" wrapText="1"/>
      <protection locked="0"/>
    </xf>
    <xf numFmtId="0" fontId="32" fillId="0" borderId="89" xfId="0" applyFont="1" applyBorder="1" applyAlignment="1" applyProtection="1">
      <alignment horizontal="left" vertical="center" wrapText="1"/>
      <protection locked="0"/>
    </xf>
    <xf numFmtId="0" fontId="32" fillId="0" borderId="90" xfId="0" applyFont="1" applyBorder="1" applyAlignment="1" applyProtection="1">
      <alignment horizontal="center" vertical="center" wrapText="1"/>
      <protection locked="0"/>
    </xf>
    <xf numFmtId="0" fontId="32" fillId="0" borderId="91" xfId="0" applyFont="1" applyBorder="1" applyAlignment="1" applyProtection="1">
      <alignment horizontal="center" vertical="center" wrapText="1"/>
      <protection locked="0"/>
    </xf>
    <xf numFmtId="0" fontId="32" fillId="0" borderId="92" xfId="0" applyFont="1" applyBorder="1" applyAlignment="1" applyProtection="1">
      <alignment horizontal="left" vertical="center" wrapText="1"/>
      <protection locked="0"/>
    </xf>
    <xf numFmtId="0" fontId="32" fillId="0" borderId="93" xfId="0" applyFont="1" applyBorder="1" applyAlignment="1" applyProtection="1">
      <alignment horizontal="center" vertical="center" wrapText="1"/>
      <protection locked="0"/>
    </xf>
    <xf numFmtId="0" fontId="32" fillId="0" borderId="94" xfId="0" applyFont="1" applyBorder="1" applyAlignment="1" applyProtection="1">
      <alignment horizontal="left" vertical="center" wrapText="1"/>
      <protection locked="0"/>
    </xf>
    <xf numFmtId="0" fontId="32" fillId="0" borderId="95" xfId="0" applyFont="1" applyBorder="1" applyAlignment="1" applyProtection="1">
      <alignment horizontal="center" vertical="center" wrapText="1"/>
      <protection locked="0"/>
    </xf>
    <xf numFmtId="0" fontId="32" fillId="0" borderId="96" xfId="0" applyFont="1" applyBorder="1" applyAlignment="1" applyProtection="1">
      <alignment horizontal="center" vertical="center" wrapText="1"/>
      <protection locked="0"/>
    </xf>
    <xf numFmtId="0" fontId="32" fillId="0" borderId="1" xfId="0" applyFont="1" applyBorder="1" applyAlignment="1">
      <alignment horizontal="right" vertical="center"/>
    </xf>
    <xf numFmtId="0" fontId="28" fillId="7" borderId="97" xfId="0" applyFont="1" applyFill="1" applyBorder="1" applyAlignment="1">
      <alignment horizontal="center" vertical="center"/>
    </xf>
    <xf numFmtId="0" fontId="21" fillId="0" borderId="98" xfId="0" applyFont="1" applyBorder="1" applyAlignment="1">
      <alignment horizontal="center" vertical="center" wrapText="1"/>
    </xf>
    <xf numFmtId="0" fontId="21" fillId="0" borderId="99"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32" fillId="0" borderId="4" xfId="0" applyFont="1" applyBorder="1" applyAlignment="1">
      <alignment horizontal="right" vertical="center" shrinkToFit="1"/>
    </xf>
    <xf numFmtId="0" fontId="32" fillId="5" borderId="16" xfId="0" applyFont="1" applyFill="1" applyBorder="1" applyAlignment="1">
      <alignment horizontal="left" vertical="center"/>
    </xf>
    <xf numFmtId="0" fontId="27" fillId="0" borderId="0" xfId="0" applyFont="1" applyAlignment="1">
      <alignment vertical="center"/>
    </xf>
    <xf numFmtId="0" fontId="32" fillId="0" borderId="1" xfId="0" applyFont="1" applyBorder="1" applyAlignment="1">
      <alignment horizontal="left" vertical="center"/>
    </xf>
    <xf numFmtId="0" fontId="32" fillId="0" borderId="1" xfId="0" applyFont="1" applyBorder="1" applyAlignment="1">
      <alignment horizontal="center" vertical="center"/>
    </xf>
    <xf numFmtId="0" fontId="48" fillId="5" borderId="17" xfId="0" applyFont="1" applyFill="1" applyBorder="1" applyAlignment="1">
      <alignment vertical="center" wrapText="1"/>
    </xf>
    <xf numFmtId="0" fontId="32" fillId="5" borderId="58" xfId="0" applyFont="1" applyFill="1" applyBorder="1" applyAlignment="1">
      <alignment vertical="center"/>
    </xf>
    <xf numFmtId="0" fontId="39" fillId="5" borderId="2" xfId="0" applyFont="1" applyFill="1" applyBorder="1" applyAlignment="1">
      <alignment vertical="center"/>
    </xf>
    <xf numFmtId="0" fontId="49" fillId="0" borderId="14" xfId="0" applyFont="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59" fillId="0" borderId="0" xfId="0" applyFont="1" applyAlignment="1">
      <alignment vertical="center"/>
    </xf>
    <xf numFmtId="0" fontId="60" fillId="0" borderId="64" xfId="0" applyFont="1" applyBorder="1" applyAlignment="1">
      <alignment horizontal="center" vertical="center" wrapText="1"/>
    </xf>
    <xf numFmtId="0" fontId="26" fillId="4" borderId="11" xfId="0" applyFont="1" applyFill="1" applyBorder="1" applyAlignment="1">
      <alignment vertical="center"/>
    </xf>
    <xf numFmtId="0" fontId="39" fillId="0" borderId="2" xfId="0" applyFont="1" applyBorder="1" applyAlignment="1">
      <alignment vertical="center"/>
    </xf>
    <xf numFmtId="0" fontId="51" fillId="0" borderId="0" xfId="0" applyFont="1" applyAlignment="1">
      <alignment horizontal="right" vertical="center"/>
    </xf>
    <xf numFmtId="0" fontId="32" fillId="0" borderId="0" xfId="0" applyFont="1" applyAlignment="1" applyProtection="1">
      <alignment horizontal="center" vertical="center"/>
      <protection locked="0"/>
    </xf>
    <xf numFmtId="0" fontId="32" fillId="0" borderId="21" xfId="0" applyFont="1" applyBorder="1" applyAlignment="1">
      <alignment horizontal="center" vertical="center"/>
    </xf>
    <xf numFmtId="0" fontId="49" fillId="0" borderId="1" xfId="0" applyFont="1" applyBorder="1" applyAlignment="1" applyProtection="1">
      <alignment horizontal="center" vertical="center"/>
      <protection locked="0"/>
    </xf>
    <xf numFmtId="0" fontId="27" fillId="0" borderId="21" xfId="0" applyFont="1" applyBorder="1" applyAlignment="1">
      <alignment vertical="center"/>
    </xf>
    <xf numFmtId="0" fontId="27" fillId="5" borderId="6" xfId="0" applyFont="1" applyFill="1" applyBorder="1" applyAlignment="1">
      <alignment vertical="center"/>
    </xf>
    <xf numFmtId="0" fontId="27" fillId="5" borderId="12" xfId="0" applyFont="1" applyFill="1" applyBorder="1" applyAlignment="1">
      <alignment vertical="center"/>
    </xf>
    <xf numFmtId="0" fontId="32" fillId="40" borderId="11" xfId="0" applyFont="1" applyFill="1" applyBorder="1" applyAlignment="1">
      <alignment horizontal="center" vertical="center"/>
    </xf>
    <xf numFmtId="0" fontId="48" fillId="5" borderId="11" xfId="0" applyFont="1" applyFill="1" applyBorder="1" applyAlignment="1">
      <alignment horizontal="center" vertical="center"/>
    </xf>
    <xf numFmtId="0" fontId="32" fillId="5" borderId="16" xfId="0" applyFont="1" applyFill="1" applyBorder="1" applyAlignment="1">
      <alignment horizontal="center" vertical="center"/>
    </xf>
    <xf numFmtId="0" fontId="32" fillId="0" borderId="21" xfId="0" applyFont="1" applyBorder="1" applyAlignment="1" applyProtection="1">
      <alignment horizontal="center" vertical="center"/>
      <protection locked="0"/>
    </xf>
    <xf numFmtId="0" fontId="48" fillId="5" borderId="0" xfId="0" applyFont="1" applyFill="1" applyAlignment="1">
      <alignment vertical="center"/>
    </xf>
    <xf numFmtId="0" fontId="48" fillId="5" borderId="33" xfId="0" applyFont="1" applyFill="1" applyBorder="1" applyAlignment="1">
      <alignment vertical="center"/>
    </xf>
    <xf numFmtId="0" fontId="48" fillId="5" borderId="18" xfId="0" applyFont="1" applyFill="1" applyBorder="1" applyAlignment="1">
      <alignment vertical="center"/>
    </xf>
    <xf numFmtId="0" fontId="32" fillId="5" borderId="66" xfId="0" applyFont="1" applyFill="1" applyBorder="1" applyAlignment="1">
      <alignment horizontal="center" vertical="center"/>
    </xf>
    <xf numFmtId="0" fontId="48" fillId="5" borderId="104" xfId="0" applyFont="1" applyFill="1" applyBorder="1" applyAlignment="1">
      <alignment horizontal="center" vertical="center"/>
    </xf>
    <xf numFmtId="0" fontId="32" fillId="5" borderId="102" xfId="0" applyFont="1" applyFill="1" applyBorder="1" applyAlignment="1">
      <alignment vertical="center"/>
    </xf>
    <xf numFmtId="0" fontId="48" fillId="5" borderId="11" xfId="0" applyFont="1" applyFill="1" applyBorder="1" applyAlignment="1">
      <alignment horizontal="left" vertical="center"/>
    </xf>
    <xf numFmtId="0" fontId="48" fillId="5" borderId="4" xfId="0" applyFont="1" applyFill="1" applyBorder="1" applyAlignment="1">
      <alignment horizontal="left" vertical="center"/>
    </xf>
    <xf numFmtId="0" fontId="48" fillId="5" borderId="6" xfId="0" applyFont="1" applyFill="1" applyBorder="1" applyAlignment="1">
      <alignment horizontal="left" vertical="center"/>
    </xf>
    <xf numFmtId="0" fontId="48" fillId="5" borderId="12" xfId="0" applyFont="1" applyFill="1" applyBorder="1" applyAlignment="1">
      <alignment horizontal="left" vertical="center"/>
    </xf>
    <xf numFmtId="0" fontId="48" fillId="0" borderId="6" xfId="0" applyFont="1" applyBorder="1" applyAlignment="1">
      <alignment horizontal="left" vertical="center"/>
    </xf>
    <xf numFmtId="0" fontId="48" fillId="0" borderId="12" xfId="0" applyFont="1" applyBorder="1" applyAlignment="1">
      <alignment horizontal="left" vertical="center"/>
    </xf>
    <xf numFmtId="0" fontId="32" fillId="5" borderId="58" xfId="0" applyFont="1" applyFill="1" applyBorder="1" applyAlignment="1">
      <alignment horizontal="left" vertical="center"/>
    </xf>
    <xf numFmtId="0" fontId="48" fillId="0" borderId="15" xfId="0" applyFont="1" applyBorder="1" applyAlignment="1">
      <alignment horizontal="left" vertical="center"/>
    </xf>
    <xf numFmtId="0" fontId="48" fillId="0" borderId="29" xfId="0" applyFont="1" applyBorder="1" applyAlignment="1">
      <alignment horizontal="left" vertical="center"/>
    </xf>
    <xf numFmtId="0" fontId="32" fillId="0" borderId="11" xfId="0" applyFont="1" applyBorder="1" applyAlignment="1" applyProtection="1">
      <alignment vertical="center" shrinkToFit="1"/>
      <protection locked="0"/>
    </xf>
    <xf numFmtId="0" fontId="32" fillId="0" borderId="4" xfId="0" applyFont="1" applyBorder="1" applyAlignment="1" applyProtection="1">
      <alignment vertical="center" shrinkToFit="1"/>
      <protection locked="0"/>
    </xf>
    <xf numFmtId="0" fontId="32" fillId="0" borderId="8" xfId="0" applyFont="1" applyBorder="1" applyAlignment="1" applyProtection="1">
      <alignment vertical="center" shrinkToFit="1"/>
      <protection locked="0"/>
    </xf>
    <xf numFmtId="0" fontId="27" fillId="0" borderId="0" xfId="0" applyFont="1" applyAlignment="1" applyProtection="1">
      <alignment vertical="center"/>
      <protection locked="0"/>
    </xf>
    <xf numFmtId="0" fontId="27" fillId="0" borderId="21" xfId="0" applyFont="1" applyBorder="1" applyAlignment="1" applyProtection="1">
      <alignment vertical="center"/>
      <protection locked="0"/>
    </xf>
    <xf numFmtId="0" fontId="27" fillId="5" borderId="17" xfId="0" applyFont="1" applyFill="1" applyBorder="1" applyAlignment="1">
      <alignment vertical="center"/>
    </xf>
    <xf numFmtId="0" fontId="27" fillId="5" borderId="105" xfId="0" applyFont="1" applyFill="1" applyBorder="1" applyAlignment="1">
      <alignment vertical="center"/>
    </xf>
    <xf numFmtId="0" fontId="32" fillId="5" borderId="58" xfId="0" applyFont="1" applyFill="1" applyBorder="1" applyAlignment="1">
      <alignment horizontal="center" vertical="center"/>
    </xf>
    <xf numFmtId="0" fontId="39" fillId="0" borderId="0" xfId="0" applyFont="1" applyAlignment="1">
      <alignment vertical="center"/>
    </xf>
    <xf numFmtId="0" fontId="32" fillId="0" borderId="7" xfId="0" applyFont="1" applyBorder="1" applyAlignment="1">
      <alignment horizontal="left" vertical="center" wrapText="1"/>
    </xf>
    <xf numFmtId="0" fontId="32" fillId="0" borderId="16" xfId="0" applyFont="1" applyBorder="1" applyAlignment="1">
      <alignment horizontal="center" vertical="center"/>
    </xf>
    <xf numFmtId="0" fontId="32" fillId="0" borderId="1" xfId="0" applyFont="1" applyBorder="1" applyAlignment="1">
      <alignment horizontal="center" vertical="center" shrinkToFit="1"/>
    </xf>
    <xf numFmtId="0" fontId="50" fillId="0" borderId="2" xfId="0" applyFont="1" applyBorder="1" applyAlignment="1">
      <alignment vertical="center"/>
    </xf>
    <xf numFmtId="0" fontId="21" fillId="0" borderId="3" xfId="0" applyFont="1" applyBorder="1" applyAlignment="1">
      <alignment vertical="center" shrinkToFit="1"/>
    </xf>
    <xf numFmtId="0" fontId="51" fillId="0" borderId="0" xfId="0" applyFont="1" applyAlignment="1">
      <alignment horizontal="center" vertical="center" wrapText="1"/>
    </xf>
    <xf numFmtId="0" fontId="51" fillId="0" borderId="0" xfId="0" applyFont="1" applyAlignment="1">
      <alignment horizontal="center" vertical="center"/>
    </xf>
    <xf numFmtId="0" fontId="49" fillId="0" borderId="16" xfId="0" applyFont="1" applyBorder="1" applyAlignment="1" applyProtection="1">
      <alignment horizontal="center" vertical="center"/>
      <protection locked="0"/>
    </xf>
    <xf numFmtId="0" fontId="32" fillId="40" borderId="66" xfId="0" applyFont="1" applyFill="1" applyBorder="1" applyAlignment="1">
      <alignment horizontal="center" vertical="center"/>
    </xf>
    <xf numFmtId="0" fontId="48" fillId="40" borderId="104" xfId="0" applyFont="1" applyFill="1" applyBorder="1" applyAlignment="1">
      <alignment horizontal="center" vertical="center"/>
    </xf>
    <xf numFmtId="0" fontId="32" fillId="40" borderId="102" xfId="0" applyFont="1" applyFill="1" applyBorder="1" applyAlignment="1">
      <alignment horizontal="center" vertical="center"/>
    </xf>
    <xf numFmtId="0" fontId="48" fillId="40" borderId="0" xfId="0" applyFont="1" applyFill="1" applyAlignment="1">
      <alignment vertical="center"/>
    </xf>
    <xf numFmtId="0" fontId="48" fillId="40" borderId="33" xfId="0" applyFont="1" applyFill="1" applyBorder="1" applyAlignment="1">
      <alignment vertical="center"/>
    </xf>
    <xf numFmtId="0" fontId="48" fillId="40" borderId="18" xfId="0" applyFont="1" applyFill="1" applyBorder="1" applyAlignment="1">
      <alignment vertical="center"/>
    </xf>
    <xf numFmtId="0" fontId="32" fillId="40" borderId="0" xfId="0" applyFont="1" applyFill="1" applyAlignment="1">
      <alignment vertical="center"/>
    </xf>
    <xf numFmtId="0" fontId="32" fillId="40" borderId="33" xfId="0" applyFont="1" applyFill="1" applyBorder="1" applyAlignment="1">
      <alignment vertical="center"/>
    </xf>
    <xf numFmtId="0" fontId="48" fillId="40" borderId="18" xfId="0" applyFont="1" applyFill="1" applyBorder="1" applyAlignment="1">
      <alignment vertical="center" wrapText="1"/>
    </xf>
    <xf numFmtId="0" fontId="27" fillId="40" borderId="6" xfId="0" applyFont="1" applyFill="1" applyBorder="1" applyAlignment="1">
      <alignment vertical="center"/>
    </xf>
    <xf numFmtId="0" fontId="27" fillId="40" borderId="12" xfId="0" applyFont="1" applyFill="1" applyBorder="1" applyAlignment="1">
      <alignment vertical="center"/>
    </xf>
    <xf numFmtId="0" fontId="32" fillId="40" borderId="6" xfId="0" applyFont="1" applyFill="1" applyBorder="1" applyAlignment="1">
      <alignment vertical="center"/>
    </xf>
    <xf numFmtId="0" fontId="32" fillId="40" borderId="79" xfId="0" applyFont="1" applyFill="1" applyBorder="1" applyAlignment="1">
      <alignment vertical="center"/>
    </xf>
    <xf numFmtId="0" fontId="32" fillId="40" borderId="4" xfId="0" applyFont="1" applyFill="1" applyBorder="1" applyAlignment="1">
      <alignment vertical="center"/>
    </xf>
    <xf numFmtId="0" fontId="32" fillId="40" borderId="65" xfId="0" applyFont="1" applyFill="1" applyBorder="1" applyAlignment="1">
      <alignment vertical="center"/>
    </xf>
    <xf numFmtId="0" fontId="32" fillId="40" borderId="4" xfId="0" applyFont="1" applyFill="1" applyBorder="1" applyAlignment="1">
      <alignment horizontal="left" vertical="center"/>
    </xf>
    <xf numFmtId="0" fontId="32" fillId="40" borderId="11" xfId="0" applyFont="1" applyFill="1" applyBorder="1" applyAlignment="1">
      <alignment horizontal="left" vertical="center"/>
    </xf>
    <xf numFmtId="0" fontId="61" fillId="0" borderId="34" xfId="0" applyFont="1" applyBorder="1" applyAlignment="1">
      <alignment horizontal="center" vertical="center"/>
    </xf>
    <xf numFmtId="0" fontId="61" fillId="0" borderId="0" xfId="0" applyFont="1" applyAlignment="1">
      <alignment horizontal="center"/>
    </xf>
    <xf numFmtId="0" fontId="32" fillId="0" borderId="0" xfId="0" applyFont="1" applyAlignment="1">
      <alignment horizontal="left" vertical="center" wrapText="1"/>
    </xf>
    <xf numFmtId="0" fontId="32" fillId="0" borderId="0" xfId="0" applyFont="1" applyAlignment="1">
      <alignment horizontal="center" vertical="center" shrinkToFit="1"/>
    </xf>
    <xf numFmtId="0" fontId="27" fillId="3" borderId="8" xfId="0" applyFont="1" applyFill="1" applyBorder="1" applyAlignment="1">
      <alignment horizontal="left" vertical="center"/>
    </xf>
    <xf numFmtId="0" fontId="50" fillId="0" borderId="0" xfId="0" applyFont="1" applyAlignment="1">
      <alignment vertical="center"/>
    </xf>
    <xf numFmtId="0" fontId="26" fillId="43" borderId="11" xfId="0" applyFont="1" applyFill="1" applyBorder="1" applyAlignment="1">
      <alignment vertical="center"/>
    </xf>
    <xf numFmtId="0" fontId="27" fillId="43" borderId="4" xfId="0" applyFont="1" applyFill="1" applyBorder="1" applyAlignment="1">
      <alignment vertical="center"/>
    </xf>
    <xf numFmtId="0" fontId="27" fillId="43" borderId="4" xfId="0" applyFont="1" applyFill="1" applyBorder="1" applyAlignment="1">
      <alignment horizontal="left" vertical="center"/>
    </xf>
    <xf numFmtId="0" fontId="27" fillId="43" borderId="0" xfId="0" applyFont="1" applyFill="1" applyAlignment="1">
      <alignment horizontal="left" vertical="center"/>
    </xf>
    <xf numFmtId="0" fontId="48" fillId="0" borderId="0" xfId="0" applyFont="1" applyAlignment="1">
      <alignment vertical="center"/>
    </xf>
    <xf numFmtId="176" fontId="21" fillId="0" borderId="0" xfId="0" applyNumberFormat="1" applyFont="1" applyAlignment="1">
      <alignment horizontal="left" vertical="center"/>
    </xf>
    <xf numFmtId="0" fontId="28" fillId="0" borderId="0" xfId="0" applyFont="1" applyAlignment="1" applyProtection="1">
      <alignment vertical="center"/>
      <protection locked="0"/>
    </xf>
    <xf numFmtId="0" fontId="38" fillId="0" borderId="0" xfId="0" applyFont="1" applyAlignment="1">
      <alignment vertical="center" shrinkToFit="1"/>
    </xf>
    <xf numFmtId="0" fontId="32" fillId="2" borderId="4" xfId="0" applyFont="1" applyFill="1" applyBorder="1" applyAlignment="1">
      <alignment vertical="center"/>
    </xf>
    <xf numFmtId="0" fontId="26" fillId="0" borderId="14" xfId="0" applyFont="1" applyBorder="1" applyAlignment="1">
      <alignment vertical="center"/>
    </xf>
    <xf numFmtId="0" fontId="35" fillId="4" borderId="9" xfId="0" applyFont="1" applyFill="1" applyBorder="1" applyAlignment="1">
      <alignment vertical="center"/>
    </xf>
    <xf numFmtId="0" fontId="44" fillId="4" borderId="2" xfId="0" applyFont="1" applyFill="1" applyBorder="1" applyAlignment="1">
      <alignment vertical="center"/>
    </xf>
    <xf numFmtId="0" fontId="44" fillId="4" borderId="3" xfId="0" applyFont="1" applyFill="1" applyBorder="1" applyAlignment="1">
      <alignment vertical="center"/>
    </xf>
    <xf numFmtId="0" fontId="32" fillId="41" borderId="4" xfId="0" applyFont="1" applyFill="1" applyBorder="1" applyAlignment="1">
      <alignment vertical="center"/>
    </xf>
    <xf numFmtId="0" fontId="32" fillId="41" borderId="8" xfId="0" applyFont="1" applyFill="1" applyBorder="1" applyAlignment="1">
      <alignment vertical="center"/>
    </xf>
    <xf numFmtId="0" fontId="28" fillId="2" borderId="6" xfId="0" applyFont="1" applyFill="1" applyBorder="1" applyAlignment="1">
      <alignment vertical="center"/>
    </xf>
    <xf numFmtId="0" fontId="32" fillId="2" borderId="6" xfId="0" applyFont="1" applyFill="1" applyBorder="1" applyAlignment="1">
      <alignment vertical="center"/>
    </xf>
    <xf numFmtId="0" fontId="28" fillId="2" borderId="1" xfId="0" applyFont="1" applyFill="1" applyBorder="1" applyAlignment="1">
      <alignment vertical="center"/>
    </xf>
    <xf numFmtId="0" fontId="32" fillId="2" borderId="1" xfId="0" applyFont="1" applyFill="1" applyBorder="1" applyAlignment="1">
      <alignment vertical="center"/>
    </xf>
    <xf numFmtId="0" fontId="32" fillId="2" borderId="19" xfId="0" applyFont="1" applyFill="1" applyBorder="1" applyAlignment="1">
      <alignment vertical="center"/>
    </xf>
    <xf numFmtId="0" fontId="28" fillId="2" borderId="19" xfId="0" applyFont="1" applyFill="1" applyBorder="1" applyAlignment="1">
      <alignment vertical="center"/>
    </xf>
    <xf numFmtId="0" fontId="32" fillId="2" borderId="15" xfId="0" applyFont="1" applyFill="1" applyBorder="1" applyAlignment="1">
      <alignment vertical="center"/>
    </xf>
    <xf numFmtId="0" fontId="28" fillId="2" borderId="15" xfId="0" applyFont="1" applyFill="1" applyBorder="1" applyAlignment="1">
      <alignment vertical="center"/>
    </xf>
    <xf numFmtId="0" fontId="21" fillId="2" borderId="0" xfId="0" applyFont="1" applyFill="1" applyAlignment="1">
      <alignment horizontal="left" vertical="center"/>
    </xf>
    <xf numFmtId="0" fontId="24" fillId="3" borderId="2" xfId="0" applyFont="1" applyFill="1" applyBorder="1" applyAlignment="1">
      <alignment vertical="center"/>
    </xf>
    <xf numFmtId="0" fontId="25" fillId="3" borderId="2" xfId="0" applyFont="1" applyFill="1" applyBorder="1" applyAlignment="1">
      <alignment vertical="center"/>
    </xf>
    <xf numFmtId="0" fontId="26"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4" fillId="3" borderId="0" xfId="0" applyFont="1" applyFill="1" applyAlignment="1">
      <alignment vertical="center"/>
    </xf>
    <xf numFmtId="0" fontId="25" fillId="3" borderId="0" xfId="0" applyFont="1" applyFill="1" applyAlignment="1">
      <alignment vertical="center"/>
    </xf>
    <xf numFmtId="0" fontId="21" fillId="0" borderId="0" xfId="0" applyFont="1"/>
    <xf numFmtId="0" fontId="31" fillId="0" borderId="0" xfId="0" applyFont="1" applyAlignment="1">
      <alignment horizontal="left" vertical="center"/>
    </xf>
    <xf numFmtId="0" fontId="31" fillId="0" borderId="0" xfId="0" applyFont="1" applyAlignment="1">
      <alignment vertical="top" wrapText="1"/>
    </xf>
    <xf numFmtId="0" fontId="53" fillId="0" borderId="0" xfId="0" applyFont="1"/>
    <xf numFmtId="0" fontId="0" fillId="0" borderId="107" xfId="0" applyBorder="1" applyAlignment="1">
      <alignment horizontal="left" vertical="center"/>
    </xf>
    <xf numFmtId="0" fontId="0" fillId="0" borderId="108" xfId="0" applyBorder="1" applyAlignment="1">
      <alignment horizontal="left" vertical="center"/>
    </xf>
    <xf numFmtId="0" fontId="32" fillId="0" borderId="2" xfId="0" applyFont="1" applyBorder="1" applyAlignment="1">
      <alignment vertical="center" shrinkToFit="1"/>
    </xf>
    <xf numFmtId="49" fontId="21" fillId="0" borderId="55" xfId="0" applyNumberFormat="1" applyFont="1" applyBorder="1" applyAlignment="1" applyProtection="1">
      <alignment horizontal="center" vertical="center"/>
      <protection locked="0"/>
    </xf>
    <xf numFmtId="49" fontId="21" fillId="0" borderId="86" xfId="0" applyNumberFormat="1" applyFont="1" applyBorder="1" applyAlignment="1" applyProtection="1">
      <alignment horizontal="center" vertical="center"/>
      <protection locked="0"/>
    </xf>
    <xf numFmtId="49" fontId="21" fillId="0" borderId="87" xfId="0" applyNumberFormat="1" applyFont="1" applyBorder="1" applyAlignment="1" applyProtection="1">
      <alignment horizontal="center" vertical="center"/>
      <protection locked="0"/>
    </xf>
    <xf numFmtId="49" fontId="47" fillId="0" borderId="120" xfId="0" applyNumberFormat="1" applyFont="1" applyBorder="1" applyAlignment="1" applyProtection="1">
      <alignment horizontal="center" vertical="center" shrinkToFit="1"/>
      <protection locked="0"/>
    </xf>
    <xf numFmtId="49" fontId="47" fillId="2" borderId="120" xfId="0" applyNumberFormat="1" applyFont="1" applyFill="1" applyBorder="1" applyAlignment="1" applyProtection="1">
      <alignment horizontal="center" vertical="center" shrinkToFit="1"/>
      <protection locked="0"/>
    </xf>
    <xf numFmtId="0" fontId="47" fillId="0" borderId="120" xfId="0" applyFont="1" applyBorder="1" applyAlignment="1" applyProtection="1">
      <alignment horizontal="center" vertical="center"/>
      <protection locked="0"/>
    </xf>
    <xf numFmtId="0" fontId="32" fillId="41" borderId="0" xfId="0" applyFont="1" applyFill="1" applyAlignment="1">
      <alignment vertical="center"/>
    </xf>
    <xf numFmtId="0" fontId="32" fillId="41" borderId="21" xfId="0" applyFont="1" applyFill="1" applyBorder="1" applyAlignment="1">
      <alignment vertical="center"/>
    </xf>
    <xf numFmtId="0" fontId="27" fillId="43" borderId="21" xfId="0" applyFont="1" applyFill="1" applyBorder="1" applyAlignment="1">
      <alignment horizontal="left" vertical="center"/>
    </xf>
    <xf numFmtId="49" fontId="47" fillId="2" borderId="133" xfId="0" applyNumberFormat="1" applyFont="1" applyFill="1" applyBorder="1" applyAlignment="1" applyProtection="1">
      <alignment horizontal="center" vertical="center" shrinkToFit="1"/>
      <protection locked="0"/>
    </xf>
    <xf numFmtId="0" fontId="28" fillId="0" borderId="0" xfId="0" applyFont="1" applyAlignment="1">
      <alignment horizontal="left" vertical="top" wrapText="1"/>
    </xf>
    <xf numFmtId="0" fontId="55" fillId="0" borderId="0" xfId="0" applyFont="1" applyAlignment="1">
      <alignment horizontal="left" vertical="center"/>
    </xf>
    <xf numFmtId="0" fontId="34" fillId="0" borderId="0" xfId="0" applyFont="1" applyAlignment="1">
      <alignment horizontal="left" vertical="center"/>
    </xf>
    <xf numFmtId="0" fontId="28" fillId="0" borderId="0" xfId="0" applyFont="1" applyAlignment="1">
      <alignment horizontal="left" vertical="top"/>
    </xf>
    <xf numFmtId="0" fontId="24" fillId="3" borderId="2" xfId="0" applyFont="1" applyFill="1" applyBorder="1" applyAlignment="1">
      <alignment horizontal="left" vertical="top"/>
    </xf>
    <xf numFmtId="0" fontId="64" fillId="0" borderId="0" xfId="0" applyFont="1"/>
    <xf numFmtId="0" fontId="22" fillId="0" borderId="0" xfId="0" applyFont="1" applyAlignment="1">
      <alignment horizontal="center" vertical="center"/>
    </xf>
    <xf numFmtId="0" fontId="21" fillId="0" borderId="86"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5" xfId="0" applyFont="1" applyBorder="1" applyAlignment="1" applyProtection="1">
      <alignment horizontal="center" vertical="center"/>
      <protection locked="0"/>
    </xf>
    <xf numFmtId="0" fontId="31" fillId="43" borderId="0" xfId="0" applyFont="1" applyFill="1" applyAlignment="1">
      <alignment horizontal="center" vertical="center"/>
    </xf>
    <xf numFmtId="0" fontId="31" fillId="43" borderId="0" xfId="0" applyFont="1" applyFill="1" applyAlignment="1">
      <alignment horizontal="left" vertical="center"/>
    </xf>
    <xf numFmtId="0" fontId="31" fillId="43" borderId="21" xfId="0" applyFont="1" applyFill="1" applyBorder="1" applyAlignment="1">
      <alignment horizontal="left" vertical="center"/>
    </xf>
    <xf numFmtId="0" fontId="52" fillId="0" borderId="0" xfId="0" applyFont="1" applyAlignment="1">
      <alignment vertical="center"/>
    </xf>
    <xf numFmtId="176" fontId="32" fillId="0" borderId="64" xfId="0" applyNumberFormat="1" applyFont="1" applyBorder="1" applyAlignment="1">
      <alignment vertical="center"/>
    </xf>
    <xf numFmtId="176" fontId="28" fillId="0" borderId="2" xfId="0" applyNumberFormat="1" applyFont="1" applyBorder="1" applyAlignment="1">
      <alignment vertical="center" shrinkToFit="1"/>
    </xf>
    <xf numFmtId="176" fontId="21" fillId="0" borderId="3" xfId="0" applyNumberFormat="1" applyFont="1" applyBorder="1" applyAlignment="1">
      <alignment vertical="center" shrinkToFit="1"/>
    </xf>
    <xf numFmtId="0" fontId="32" fillId="0" borderId="9" xfId="0" applyFont="1" applyBorder="1" applyAlignment="1">
      <alignment vertical="center"/>
    </xf>
    <xf numFmtId="0" fontId="32" fillId="0" borderId="3" xfId="0" applyFont="1" applyBorder="1" applyAlignment="1">
      <alignment vertical="center"/>
    </xf>
    <xf numFmtId="0" fontId="27" fillId="3" borderId="2" xfId="0" applyFont="1" applyFill="1" applyBorder="1" applyAlignment="1">
      <alignment vertical="center" shrinkToFit="1"/>
    </xf>
    <xf numFmtId="0" fontId="27" fillId="3" borderId="3" xfId="0" applyFont="1" applyFill="1" applyBorder="1" applyAlignment="1">
      <alignment vertical="center" shrinkToFit="1"/>
    </xf>
    <xf numFmtId="0" fontId="32" fillId="0" borderId="64" xfId="0" applyFont="1" applyBorder="1" applyAlignment="1">
      <alignment vertical="center"/>
    </xf>
    <xf numFmtId="0" fontId="32" fillId="0" borderId="80" xfId="0" applyFont="1" applyBorder="1" applyAlignment="1">
      <alignment vertical="center"/>
    </xf>
    <xf numFmtId="0" fontId="32" fillId="0" borderId="67" xfId="0" applyFont="1" applyBorder="1" applyAlignment="1">
      <alignment horizontal="center" vertical="center"/>
    </xf>
    <xf numFmtId="0" fontId="32" fillId="2" borderId="57" xfId="0" applyFont="1" applyFill="1" applyBorder="1" applyAlignment="1">
      <alignment vertical="center"/>
    </xf>
    <xf numFmtId="0" fontId="32" fillId="0" borderId="64" xfId="0" applyFont="1" applyBorder="1" applyAlignment="1">
      <alignment horizontal="left" vertical="center"/>
    </xf>
    <xf numFmtId="0" fontId="32" fillId="0" borderId="7" xfId="0" applyFont="1" applyBorder="1" applyAlignment="1">
      <alignment vertical="center"/>
    </xf>
    <xf numFmtId="179" fontId="28" fillId="5" borderId="16" xfId="0" applyNumberFormat="1" applyFont="1" applyFill="1" applyBorder="1" applyAlignment="1">
      <alignment vertical="top" wrapText="1"/>
    </xf>
    <xf numFmtId="179" fontId="28" fillId="5" borderId="1" xfId="0" applyNumberFormat="1" applyFont="1" applyFill="1" applyBorder="1" applyAlignment="1">
      <alignment vertical="top" wrapText="1"/>
    </xf>
    <xf numFmtId="179" fontId="28" fillId="5" borderId="5" xfId="0" applyNumberFormat="1" applyFont="1" applyFill="1" applyBorder="1" applyAlignment="1">
      <alignment vertical="top" wrapText="1"/>
    </xf>
    <xf numFmtId="0" fontId="32" fillId="0" borderId="38" xfId="0" applyFont="1" applyBorder="1" applyAlignment="1">
      <alignment vertical="center"/>
    </xf>
    <xf numFmtId="0" fontId="32" fillId="0" borderId="88" xfId="0" applyFont="1" applyBorder="1" applyAlignment="1">
      <alignment horizontal="center" vertical="center"/>
    </xf>
    <xf numFmtId="0" fontId="43" fillId="0" borderId="0" xfId="0" applyFont="1" applyAlignment="1">
      <alignment horizontal="center" vertical="center"/>
    </xf>
    <xf numFmtId="0" fontId="28" fillId="2" borderId="134" xfId="0" applyFont="1" applyFill="1" applyBorder="1" applyAlignment="1">
      <alignment horizontal="left" vertical="top" wrapText="1"/>
    </xf>
    <xf numFmtId="0" fontId="32" fillId="0" borderId="49" xfId="0" applyFont="1" applyBorder="1" applyAlignment="1">
      <alignment vertical="center" wrapText="1"/>
    </xf>
    <xf numFmtId="0" fontId="32" fillId="2" borderId="0" xfId="0" applyFont="1" applyFill="1"/>
    <xf numFmtId="0" fontId="28" fillId="0" borderId="9" xfId="0" applyFont="1" applyBorder="1" applyAlignment="1" applyProtection="1">
      <alignment horizontal="center" vertical="center"/>
      <protection locked="0"/>
    </xf>
    <xf numFmtId="0" fontId="28" fillId="5" borderId="2" xfId="0" applyFont="1" applyFill="1" applyBorder="1" applyAlignment="1">
      <alignment horizontal="left" vertical="center"/>
    </xf>
    <xf numFmtId="179" fontId="28" fillId="5" borderId="2" xfId="0" applyNumberFormat="1" applyFont="1" applyFill="1" applyBorder="1" applyAlignment="1">
      <alignment vertical="center"/>
    </xf>
    <xf numFmtId="178" fontId="39" fillId="0" borderId="14" xfId="0" applyNumberFormat="1" applyFont="1" applyBorder="1" applyAlignment="1">
      <alignment vertical="center" shrinkToFit="1"/>
    </xf>
    <xf numFmtId="178" fontId="39" fillId="0" borderId="0" xfId="0" applyNumberFormat="1" applyFont="1" applyAlignment="1">
      <alignment vertical="center" shrinkToFit="1"/>
    </xf>
    <xf numFmtId="0" fontId="63" fillId="0" borderId="0" xfId="0" applyFont="1" applyAlignment="1">
      <alignment vertical="center"/>
    </xf>
    <xf numFmtId="0" fontId="43" fillId="0" borderId="2" xfId="0" applyFont="1" applyBorder="1" applyAlignment="1">
      <alignment vertical="center" shrinkToFit="1"/>
    </xf>
    <xf numFmtId="176" fontId="59" fillId="0" borderId="0" xfId="0" applyNumberFormat="1" applyFont="1" applyAlignment="1">
      <alignment horizontal="left" vertical="center"/>
    </xf>
    <xf numFmtId="0" fontId="22" fillId="0" borderId="0" xfId="0" applyFont="1" applyAlignment="1">
      <alignment horizontal="center" vertical="center"/>
    </xf>
    <xf numFmtId="0" fontId="31" fillId="0" borderId="0" xfId="0" applyFont="1" applyAlignment="1">
      <alignment horizontal="left" vertical="top" wrapText="1"/>
    </xf>
    <xf numFmtId="0" fontId="32" fillId="0" borderId="0" xfId="0" applyFont="1" applyAlignment="1">
      <alignment horizontal="left" vertical="top" wrapText="1"/>
    </xf>
    <xf numFmtId="0" fontId="23" fillId="0" borderId="0" xfId="0" applyFont="1" applyAlignment="1">
      <alignment horizontal="center" vertical="center"/>
    </xf>
    <xf numFmtId="0" fontId="32" fillId="0" borderId="0" xfId="0" applyFont="1" applyAlignment="1">
      <alignment horizontal="left" vertical="top"/>
    </xf>
    <xf numFmtId="0" fontId="67" fillId="0" borderId="0" xfId="46" applyAlignment="1" applyProtection="1"/>
    <xf numFmtId="0" fontId="65" fillId="0" borderId="0" xfId="1" applyFont="1" applyFill="1" applyAlignment="1" applyProtection="1">
      <alignment horizontal="left" vertical="center"/>
    </xf>
    <xf numFmtId="0" fontId="28" fillId="0" borderId="0" xfId="0" applyFont="1" applyAlignment="1">
      <alignment horizontal="left" vertical="center"/>
    </xf>
    <xf numFmtId="0" fontId="32" fillId="0" borderId="0" xfId="0" applyFont="1" applyAlignment="1">
      <alignment horizontal="right" vertical="top" wrapText="1"/>
    </xf>
    <xf numFmtId="0" fontId="28" fillId="0" borderId="0" xfId="1" applyFont="1" applyBorder="1" applyAlignment="1" applyProtection="1">
      <alignment horizontal="left" vertical="top" wrapText="1"/>
    </xf>
    <xf numFmtId="0" fontId="32" fillId="0" borderId="0" xfId="0" applyFont="1" applyAlignment="1">
      <alignment horizontal="left" vertical="center" wrapText="1"/>
    </xf>
    <xf numFmtId="0" fontId="32"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32" fillId="0" borderId="0" xfId="0" applyFont="1" applyAlignment="1">
      <alignment horizontal="right" vertical="center"/>
    </xf>
    <xf numFmtId="0" fontId="24" fillId="42" borderId="9" xfId="0" applyFont="1" applyFill="1" applyBorder="1" applyAlignment="1">
      <alignment horizontal="center" vertical="center"/>
    </xf>
    <xf numFmtId="0" fontId="24" fillId="42" borderId="2" xfId="0" applyFont="1" applyFill="1" applyBorder="1" applyAlignment="1">
      <alignment horizontal="center" vertical="center"/>
    </xf>
    <xf numFmtId="0" fontId="24" fillId="42" borderId="3" xfId="0" applyFont="1" applyFill="1" applyBorder="1" applyAlignment="1">
      <alignment horizontal="center" vertical="center"/>
    </xf>
    <xf numFmtId="0" fontId="32" fillId="0" borderId="0" xfId="0" applyFont="1" applyAlignment="1">
      <alignment horizontal="center" vertical="top" wrapText="1"/>
    </xf>
    <xf numFmtId="0" fontId="28" fillId="2" borderId="31" xfId="0" applyFont="1" applyFill="1" applyBorder="1" applyAlignment="1" applyProtection="1">
      <alignment horizontal="left" vertical="top" wrapText="1"/>
      <protection locked="0"/>
    </xf>
    <xf numFmtId="0" fontId="28" fillId="2" borderId="26" xfId="0" applyFont="1" applyFill="1" applyBorder="1" applyAlignment="1" applyProtection="1">
      <alignment horizontal="left" vertical="top" wrapText="1"/>
      <protection locked="0"/>
    </xf>
    <xf numFmtId="0" fontId="28" fillId="2" borderId="32" xfId="0" applyFont="1" applyFill="1" applyBorder="1" applyAlignment="1" applyProtection="1">
      <alignment horizontal="left" vertical="top" wrapText="1"/>
      <protection locked="0"/>
    </xf>
    <xf numFmtId="0" fontId="28" fillId="2" borderId="33" xfId="0" applyFont="1" applyFill="1" applyBorder="1" applyAlignment="1" applyProtection="1">
      <alignment horizontal="left" vertical="top" wrapText="1"/>
      <protection locked="0"/>
    </xf>
    <xf numFmtId="0" fontId="28" fillId="2" borderId="0" xfId="0" applyFont="1" applyFill="1" applyAlignment="1" applyProtection="1">
      <alignment horizontal="left" vertical="top" wrapText="1"/>
      <protection locked="0"/>
    </xf>
    <xf numFmtId="0" fontId="28" fillId="2" borderId="18" xfId="0" applyFont="1" applyFill="1" applyBorder="1" applyAlignment="1" applyProtection="1">
      <alignment horizontal="left" vertical="top" wrapText="1"/>
      <protection locked="0"/>
    </xf>
    <xf numFmtId="0" fontId="28" fillId="2" borderId="27" xfId="0" applyFont="1" applyFill="1" applyBorder="1" applyAlignment="1" applyProtection="1">
      <alignment horizontal="left" vertical="top" wrapText="1"/>
      <protection locked="0"/>
    </xf>
    <xf numFmtId="0" fontId="28" fillId="2" borderId="22" xfId="0" applyFont="1" applyFill="1" applyBorder="1" applyAlignment="1" applyProtection="1">
      <alignment horizontal="left" vertical="top" wrapText="1"/>
      <protection locked="0"/>
    </xf>
    <xf numFmtId="0" fontId="28" fillId="2" borderId="23" xfId="0" applyFont="1" applyFill="1" applyBorder="1" applyAlignment="1" applyProtection="1">
      <alignment horizontal="left" vertical="top" wrapText="1"/>
      <protection locked="0"/>
    </xf>
    <xf numFmtId="0" fontId="40" fillId="2" borderId="0" xfId="0" applyFont="1" applyFill="1" applyAlignment="1">
      <alignment horizontal="left"/>
    </xf>
    <xf numFmtId="0" fontId="40" fillId="2" borderId="135" xfId="0" applyFont="1" applyFill="1" applyBorder="1" applyAlignment="1">
      <alignment horizontal="left"/>
    </xf>
    <xf numFmtId="0" fontId="46" fillId="40" borderId="110" xfId="0" applyFont="1" applyFill="1" applyBorder="1" applyAlignment="1">
      <alignment horizontal="center" vertical="center" wrapText="1"/>
    </xf>
    <xf numFmtId="0" fontId="46" fillId="40" borderId="111" xfId="0" applyFont="1" applyFill="1" applyBorder="1" applyAlignment="1">
      <alignment horizontal="center" vertical="center" wrapText="1"/>
    </xf>
    <xf numFmtId="0" fontId="46" fillId="40" borderId="112" xfId="0" applyFont="1" applyFill="1" applyBorder="1" applyAlignment="1">
      <alignment horizontal="center" vertical="center" wrapText="1"/>
    </xf>
    <xf numFmtId="0" fontId="46" fillId="40" borderId="116" xfId="0" applyFont="1" applyFill="1" applyBorder="1" applyAlignment="1">
      <alignment horizontal="center" vertical="center" wrapText="1"/>
    </xf>
    <xf numFmtId="0" fontId="46" fillId="40" borderId="50" xfId="0" applyFont="1" applyFill="1" applyBorder="1" applyAlignment="1">
      <alignment horizontal="center" vertical="center" wrapText="1"/>
    </xf>
    <xf numFmtId="0" fontId="46" fillId="40" borderId="51" xfId="0" applyFont="1" applyFill="1" applyBorder="1" applyAlignment="1">
      <alignment horizontal="center" vertical="center" wrapText="1"/>
    </xf>
    <xf numFmtId="0" fontId="46" fillId="40" borderId="122" xfId="0" applyFont="1" applyFill="1" applyBorder="1" applyAlignment="1">
      <alignment horizontal="center" vertical="center" wrapText="1"/>
    </xf>
    <xf numFmtId="0" fontId="46" fillId="40" borderId="123" xfId="0" applyFont="1" applyFill="1" applyBorder="1" applyAlignment="1">
      <alignment horizontal="center" vertical="center" wrapText="1"/>
    </xf>
    <xf numFmtId="0" fontId="46" fillId="40" borderId="124" xfId="0" applyFont="1" applyFill="1" applyBorder="1" applyAlignment="1">
      <alignment horizontal="center" vertical="center" wrapText="1"/>
    </xf>
    <xf numFmtId="0" fontId="46" fillId="40" borderId="125" xfId="0" applyFont="1" applyFill="1" applyBorder="1" applyAlignment="1">
      <alignment horizontal="center" vertical="center" wrapText="1"/>
    </xf>
    <xf numFmtId="0" fontId="46" fillId="40" borderId="126" xfId="0" applyFont="1" applyFill="1" applyBorder="1" applyAlignment="1">
      <alignment horizontal="center" vertical="center" wrapText="1"/>
    </xf>
    <xf numFmtId="0" fontId="46" fillId="40" borderId="127" xfId="0" applyFont="1" applyFill="1" applyBorder="1" applyAlignment="1">
      <alignment horizontal="center" vertical="center" wrapText="1"/>
    </xf>
    <xf numFmtId="0" fontId="46" fillId="2" borderId="113" xfId="0" applyFont="1" applyFill="1" applyBorder="1" applyAlignment="1">
      <alignment horizontal="left" vertical="center"/>
    </xf>
    <xf numFmtId="0" fontId="46" fillId="2" borderId="114" xfId="0" applyFont="1" applyFill="1" applyBorder="1" applyAlignment="1">
      <alignment horizontal="left" vertical="center"/>
    </xf>
    <xf numFmtId="0" fontId="46" fillId="2" borderId="115" xfId="0" applyFont="1" applyFill="1" applyBorder="1" applyAlignment="1">
      <alignment horizontal="left" vertical="center"/>
    </xf>
    <xf numFmtId="0" fontId="46" fillId="40" borderId="117" xfId="0" applyFont="1" applyFill="1" applyBorder="1" applyAlignment="1">
      <alignment horizontal="left" vertical="center"/>
    </xf>
    <xf numFmtId="0" fontId="46" fillId="40" borderId="118" xfId="0" applyFont="1" applyFill="1" applyBorder="1" applyAlignment="1">
      <alignment horizontal="left" vertical="center"/>
    </xf>
    <xf numFmtId="0" fontId="46" fillId="40" borderId="119" xfId="0" applyFont="1" applyFill="1" applyBorder="1" applyAlignment="1">
      <alignment horizontal="left" vertical="center"/>
    </xf>
    <xf numFmtId="0" fontId="46" fillId="40" borderId="59" xfId="0" applyFont="1" applyFill="1" applyBorder="1" applyAlignment="1">
      <alignment horizontal="left" vertical="center"/>
    </xf>
    <xf numFmtId="0" fontId="46" fillId="40" borderId="60" xfId="0" applyFont="1" applyFill="1" applyBorder="1" applyAlignment="1">
      <alignment horizontal="left" vertical="center"/>
    </xf>
    <xf numFmtId="0" fontId="46" fillId="40" borderId="61" xfId="0" applyFont="1" applyFill="1" applyBorder="1" applyAlignment="1">
      <alignment horizontal="left" vertical="center"/>
    </xf>
    <xf numFmtId="0" fontId="46" fillId="40" borderId="63" xfId="0" applyFont="1" applyFill="1" applyBorder="1" applyAlignment="1">
      <alignment horizontal="left" vertical="center"/>
    </xf>
    <xf numFmtId="0" fontId="47" fillId="0" borderId="59" xfId="0" applyFont="1" applyBorder="1" applyAlignment="1" applyProtection="1">
      <alignment horizontal="left" vertical="center"/>
      <protection locked="0"/>
    </xf>
    <xf numFmtId="0" fontId="47" fillId="0" borderId="60" xfId="0" applyFont="1" applyBorder="1" applyAlignment="1" applyProtection="1">
      <alignment horizontal="left" vertical="center"/>
      <protection locked="0"/>
    </xf>
    <xf numFmtId="0" fontId="47" fillId="0" borderId="121" xfId="0" applyFont="1" applyBorder="1" applyAlignment="1" applyProtection="1">
      <alignment horizontal="left" vertical="center"/>
      <protection locked="0"/>
    </xf>
    <xf numFmtId="0" fontId="47" fillId="2" borderId="59" xfId="0" applyFont="1" applyFill="1" applyBorder="1" applyAlignment="1" applyProtection="1">
      <alignment horizontal="left" vertical="center" shrinkToFit="1"/>
      <protection locked="0"/>
    </xf>
    <xf numFmtId="0" fontId="47" fillId="2" borderId="60" xfId="0" applyFont="1" applyFill="1" applyBorder="1" applyAlignment="1" applyProtection="1">
      <alignment horizontal="left" vertical="center" shrinkToFit="1"/>
      <protection locked="0"/>
    </xf>
    <xf numFmtId="0" fontId="47" fillId="2" borderId="61" xfId="0" applyFont="1" applyFill="1" applyBorder="1" applyAlignment="1" applyProtection="1">
      <alignment horizontal="left" vertical="center" shrinkToFit="1"/>
      <protection locked="0"/>
    </xf>
    <xf numFmtId="0" fontId="46" fillId="40" borderId="128" xfId="0" applyFont="1" applyFill="1" applyBorder="1" applyAlignment="1">
      <alignment horizontal="left" vertical="center"/>
    </xf>
    <xf numFmtId="0" fontId="46" fillId="40" borderId="129" xfId="0" applyFont="1" applyFill="1" applyBorder="1" applyAlignment="1">
      <alignment horizontal="left" vertical="center"/>
    </xf>
    <xf numFmtId="0" fontId="46" fillId="40" borderId="130" xfId="0" applyFont="1" applyFill="1" applyBorder="1" applyAlignment="1">
      <alignment horizontal="left" vertical="center"/>
    </xf>
    <xf numFmtId="49" fontId="34" fillId="2" borderId="131" xfId="1" applyNumberFormat="1" applyFont="1" applyFill="1" applyBorder="1" applyAlignment="1" applyProtection="1">
      <alignment horizontal="left" vertical="center" shrinkToFit="1"/>
      <protection locked="0"/>
    </xf>
    <xf numFmtId="49" fontId="34" fillId="2" borderId="129" xfId="1" applyNumberFormat="1" applyFont="1" applyFill="1" applyBorder="1" applyAlignment="1" applyProtection="1">
      <alignment horizontal="left" vertical="center" shrinkToFit="1"/>
      <protection locked="0"/>
    </xf>
    <xf numFmtId="49" fontId="34" fillId="2" borderId="130" xfId="1" applyNumberFormat="1" applyFont="1" applyFill="1" applyBorder="1" applyAlignment="1" applyProtection="1">
      <alignment horizontal="left" vertical="center" shrinkToFit="1"/>
      <protection locked="0"/>
    </xf>
    <xf numFmtId="0" fontId="46" fillId="40" borderId="131" xfId="0" applyFont="1" applyFill="1" applyBorder="1" applyAlignment="1">
      <alignment horizontal="left" vertical="center"/>
    </xf>
    <xf numFmtId="49" fontId="47" fillId="2" borderId="131" xfId="0" applyNumberFormat="1" applyFont="1" applyFill="1" applyBorder="1" applyAlignment="1" applyProtection="1">
      <alignment horizontal="left" vertical="center" shrinkToFit="1"/>
      <protection locked="0"/>
    </xf>
    <xf numFmtId="49" fontId="47" fillId="2" borderId="129" xfId="0" applyNumberFormat="1" applyFont="1" applyFill="1" applyBorder="1" applyAlignment="1" applyProtection="1">
      <alignment horizontal="left" vertical="center" shrinkToFit="1"/>
      <protection locked="0"/>
    </xf>
    <xf numFmtId="49" fontId="47" fillId="2" borderId="132" xfId="0" applyNumberFormat="1" applyFont="1" applyFill="1" applyBorder="1" applyAlignment="1" applyProtection="1">
      <alignment horizontal="left" vertical="center" shrinkToFit="1"/>
      <protection locked="0"/>
    </xf>
    <xf numFmtId="0" fontId="28" fillId="0" borderId="28" xfId="0"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32" fillId="2" borderId="15" xfId="0" applyFont="1" applyFill="1" applyBorder="1" applyAlignment="1">
      <alignment horizontal="left" vertical="center" shrinkToFit="1"/>
    </xf>
    <xf numFmtId="0" fontId="32" fillId="2" borderId="29" xfId="0" applyFont="1" applyFill="1" applyBorder="1" applyAlignment="1">
      <alignment horizontal="left" vertical="center" shrinkToFit="1"/>
    </xf>
    <xf numFmtId="179" fontId="28" fillId="5" borderId="11" xfId="0" applyNumberFormat="1" applyFont="1" applyFill="1" applyBorder="1" applyAlignment="1">
      <alignment horizontal="left" vertical="center" wrapText="1"/>
    </xf>
    <xf numFmtId="179" fontId="28" fillId="5" borderId="4" xfId="0" applyNumberFormat="1" applyFont="1" applyFill="1" applyBorder="1" applyAlignment="1">
      <alignment horizontal="left" vertical="center" wrapText="1"/>
    </xf>
    <xf numFmtId="179" fontId="28" fillId="5" borderId="8" xfId="0" applyNumberFormat="1" applyFont="1" applyFill="1" applyBorder="1" applyAlignment="1">
      <alignment horizontal="left" vertical="center" wrapText="1"/>
    </xf>
    <xf numFmtId="0" fontId="28" fillId="0" borderId="13"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32" fillId="2" borderId="4" xfId="0" applyFont="1" applyFill="1" applyBorder="1" applyAlignment="1">
      <alignment horizontal="left" vertical="center"/>
    </xf>
    <xf numFmtId="0" fontId="32" fillId="2" borderId="8" xfId="0" applyFont="1" applyFill="1" applyBorder="1" applyAlignment="1">
      <alignment horizontal="left" vertical="center"/>
    </xf>
    <xf numFmtId="0" fontId="32" fillId="5" borderId="14" xfId="0" applyFont="1" applyFill="1" applyBorder="1" applyAlignment="1">
      <alignment horizontal="left" vertical="top" shrinkToFit="1"/>
    </xf>
    <xf numFmtId="0" fontId="32" fillId="5" borderId="0" xfId="0" applyFont="1" applyFill="1" applyAlignment="1">
      <alignment horizontal="left" vertical="top" shrinkToFit="1"/>
    </xf>
    <xf numFmtId="0" fontId="32" fillId="5" borderId="21" xfId="0" applyFont="1" applyFill="1" applyBorder="1" applyAlignment="1">
      <alignment horizontal="left" vertical="top" shrinkToFit="1"/>
    </xf>
    <xf numFmtId="0" fontId="32" fillId="5" borderId="16" xfId="0" applyFont="1" applyFill="1" applyBorder="1" applyAlignment="1">
      <alignment horizontal="left" vertical="top" shrinkToFit="1"/>
    </xf>
    <xf numFmtId="0" fontId="32" fillId="5" borderId="1" xfId="0" applyFont="1" applyFill="1" applyBorder="1" applyAlignment="1">
      <alignment horizontal="left" vertical="top" shrinkToFit="1"/>
    </xf>
    <xf numFmtId="0" fontId="32" fillId="5" borderId="5" xfId="0" applyFont="1" applyFill="1" applyBorder="1" applyAlignment="1">
      <alignment horizontal="left" vertical="top" shrinkToFit="1"/>
    </xf>
    <xf numFmtId="0" fontId="28" fillId="0" borderId="36"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32" fillId="2" borderId="19" xfId="0" applyFont="1" applyFill="1" applyBorder="1" applyAlignment="1">
      <alignment horizontal="left" vertical="center"/>
    </xf>
    <xf numFmtId="0" fontId="32" fillId="2" borderId="37" xfId="0" applyFont="1" applyFill="1" applyBorder="1" applyAlignment="1">
      <alignment horizontal="left" vertical="center"/>
    </xf>
    <xf numFmtId="0" fontId="32" fillId="2" borderId="1" xfId="0" applyFont="1" applyFill="1" applyBorder="1" applyAlignment="1">
      <alignment horizontal="left" vertical="center"/>
    </xf>
    <xf numFmtId="0" fontId="32" fillId="2" borderId="5" xfId="0" applyFont="1" applyFill="1" applyBorder="1" applyAlignment="1">
      <alignment horizontal="left" vertical="center"/>
    </xf>
    <xf numFmtId="0" fontId="32" fillId="5" borderId="9" xfId="0" applyFont="1" applyFill="1" applyBorder="1" applyAlignment="1">
      <alignment horizontal="left" vertical="center"/>
    </xf>
    <xf numFmtId="0" fontId="32" fillId="5" borderId="2" xfId="0" applyFont="1" applyFill="1" applyBorder="1" applyAlignment="1">
      <alignment horizontal="left" vertical="center"/>
    </xf>
    <xf numFmtId="0" fontId="32" fillId="5" borderId="3" xfId="0" applyFont="1" applyFill="1" applyBorder="1" applyAlignment="1">
      <alignment horizontal="left" vertical="center"/>
    </xf>
    <xf numFmtId="0" fontId="34" fillId="0" borderId="9"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3" xfId="0" applyFont="1" applyBorder="1" applyAlignment="1" applyProtection="1">
      <alignment horizontal="left" vertical="center"/>
      <protection locked="0"/>
    </xf>
    <xf numFmtId="0" fontId="32" fillId="5" borderId="9" xfId="0" applyFont="1" applyFill="1" applyBorder="1" applyAlignment="1">
      <alignment horizontal="left" vertical="center" shrinkToFit="1"/>
    </xf>
    <xf numFmtId="0" fontId="32" fillId="5" borderId="2" xfId="0" applyFont="1" applyFill="1" applyBorder="1" applyAlignment="1">
      <alignment horizontal="left" vertical="center" shrinkToFit="1"/>
    </xf>
    <xf numFmtId="0" fontId="32" fillId="5" borderId="3" xfId="0" applyFont="1" applyFill="1" applyBorder="1" applyAlignment="1">
      <alignment horizontal="left" vertical="center" shrinkToFit="1"/>
    </xf>
    <xf numFmtId="49" fontId="34" fillId="0" borderId="9" xfId="0" applyNumberFormat="1" applyFont="1" applyBorder="1" applyAlignment="1" applyProtection="1">
      <alignment horizontal="left" vertical="center" shrinkToFit="1"/>
      <protection locked="0"/>
    </xf>
    <xf numFmtId="49" fontId="34" fillId="0" borderId="2" xfId="0" applyNumberFormat="1" applyFont="1" applyBorder="1" applyAlignment="1" applyProtection="1">
      <alignment horizontal="left" vertical="center" shrinkToFit="1"/>
      <protection locked="0"/>
    </xf>
    <xf numFmtId="49" fontId="34" fillId="0" borderId="3" xfId="0" applyNumberFormat="1" applyFont="1" applyBorder="1" applyAlignment="1" applyProtection="1">
      <alignment horizontal="left" vertical="center" shrinkToFit="1"/>
      <protection locked="0"/>
    </xf>
    <xf numFmtId="0" fontId="28" fillId="0" borderId="11" xfId="0" applyFont="1" applyBorder="1" applyAlignment="1" applyProtection="1">
      <alignment horizontal="center" vertical="center"/>
      <protection locked="0"/>
    </xf>
    <xf numFmtId="0" fontId="28" fillId="0" borderId="65" xfId="0" applyFont="1" applyBorder="1" applyAlignment="1" applyProtection="1">
      <alignment horizontal="center" vertical="center"/>
      <protection locked="0"/>
    </xf>
    <xf numFmtId="0" fontId="32" fillId="2" borderId="6" xfId="0" applyFont="1" applyFill="1" applyBorder="1" applyAlignment="1">
      <alignment horizontal="left" vertical="center"/>
    </xf>
    <xf numFmtId="0" fontId="32" fillId="2" borderId="12" xfId="0" applyFont="1" applyFill="1" applyBorder="1" applyAlignment="1">
      <alignment horizontal="left" vertical="center"/>
    </xf>
    <xf numFmtId="0" fontId="32" fillId="5" borderId="11"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32" fillId="5" borderId="8" xfId="0" applyFont="1" applyFill="1" applyBorder="1" applyAlignment="1">
      <alignment horizontal="left" vertical="center" wrapText="1"/>
    </xf>
    <xf numFmtId="0" fontId="32" fillId="5" borderId="14" xfId="0" applyFont="1" applyFill="1" applyBorder="1" applyAlignment="1">
      <alignment horizontal="left" vertical="center" wrapText="1"/>
    </xf>
    <xf numFmtId="0" fontId="32" fillId="5" borderId="0" xfId="0" applyFont="1" applyFill="1" applyAlignment="1">
      <alignment horizontal="left" vertical="center" wrapText="1"/>
    </xf>
    <xf numFmtId="0" fontId="32" fillId="5" borderId="21" xfId="0" applyFont="1" applyFill="1" applyBorder="1" applyAlignment="1">
      <alignment horizontal="left" vertical="center" wrapText="1"/>
    </xf>
    <xf numFmtId="0" fontId="32" fillId="0" borderId="4"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left" vertical="center" shrinkToFit="1"/>
      <protection locked="0"/>
    </xf>
    <xf numFmtId="0" fontId="34" fillId="0" borderId="16" xfId="0" applyFont="1" applyBorder="1" applyAlignment="1" applyProtection="1">
      <alignment horizontal="left" vertical="center" shrinkToFit="1"/>
      <protection locked="0"/>
    </xf>
    <xf numFmtId="0" fontId="34" fillId="0" borderId="1" xfId="0" applyFont="1" applyBorder="1" applyAlignment="1" applyProtection="1">
      <alignment horizontal="left" vertical="center" shrinkToFit="1"/>
      <protection locked="0"/>
    </xf>
    <xf numFmtId="0" fontId="34" fillId="0" borderId="5" xfId="0" applyFont="1" applyBorder="1" applyAlignment="1" applyProtection="1">
      <alignment horizontal="left" vertical="center" shrinkToFit="1"/>
      <protection locked="0"/>
    </xf>
    <xf numFmtId="0" fontId="32" fillId="5" borderId="16"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2" fillId="5" borderId="5" xfId="0" applyFont="1" applyFill="1" applyBorder="1" applyAlignment="1">
      <alignment horizontal="left" vertical="center" wrapText="1"/>
    </xf>
    <xf numFmtId="0" fontId="34" fillId="0" borderId="11" xfId="0" applyFont="1" applyBorder="1" applyAlignment="1" applyProtection="1">
      <alignment horizontal="left" vertical="center" shrinkToFit="1"/>
      <protection locked="0"/>
    </xf>
    <xf numFmtId="0" fontId="34" fillId="0" borderId="4" xfId="0" applyFont="1" applyBorder="1" applyAlignment="1" applyProtection="1">
      <alignment horizontal="left" vertical="center" shrinkToFit="1"/>
      <protection locked="0"/>
    </xf>
    <xf numFmtId="0" fontId="34" fillId="0" borderId="8" xfId="0" applyFont="1" applyBorder="1" applyAlignment="1" applyProtection="1">
      <alignment horizontal="left" vertical="center" shrinkToFit="1"/>
      <protection locked="0"/>
    </xf>
    <xf numFmtId="0" fontId="43" fillId="5" borderId="11" xfId="0" applyFont="1" applyFill="1" applyBorder="1" applyAlignment="1">
      <alignment horizontal="right" vertical="center" wrapText="1"/>
    </xf>
    <xf numFmtId="0" fontId="43" fillId="5" borderId="4" xfId="0" applyFont="1" applyFill="1" applyBorder="1" applyAlignment="1">
      <alignment horizontal="right" vertical="center" wrapText="1"/>
    </xf>
    <xf numFmtId="0" fontId="43" fillId="5" borderId="8" xfId="0" applyFont="1" applyFill="1" applyBorder="1" applyAlignment="1">
      <alignment horizontal="right" vertical="center" wrapText="1"/>
    </xf>
    <xf numFmtId="0" fontId="32" fillId="0" borderId="13"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shrinkToFit="1"/>
      <protection locked="0"/>
    </xf>
    <xf numFmtId="0" fontId="32" fillId="0" borderId="12" xfId="0" applyFont="1" applyBorder="1" applyAlignment="1" applyProtection="1">
      <alignment horizontal="left" vertical="center" shrinkToFit="1"/>
      <protection locked="0"/>
    </xf>
    <xf numFmtId="0" fontId="32" fillId="5" borderId="16" xfId="0" applyFont="1" applyFill="1" applyBorder="1" applyAlignment="1">
      <alignment horizontal="left" vertical="center"/>
    </xf>
    <xf numFmtId="0" fontId="32" fillId="5" borderId="1" xfId="0" applyFont="1" applyFill="1" applyBorder="1" applyAlignment="1">
      <alignment horizontal="left" vertical="center"/>
    </xf>
    <xf numFmtId="0" fontId="32" fillId="5" borderId="5" xfId="0" applyFont="1" applyFill="1" applyBorder="1" applyAlignment="1">
      <alignment horizontal="left" vertical="center"/>
    </xf>
    <xf numFmtId="0" fontId="34" fillId="0" borderId="28" xfId="0" applyFont="1" applyBorder="1" applyAlignment="1" applyProtection="1">
      <alignment horizontal="left" vertical="center" shrinkToFit="1"/>
      <protection locked="0"/>
    </xf>
    <xf numFmtId="0" fontId="34" fillId="0" borderId="15" xfId="0" applyFont="1" applyBorder="1" applyAlignment="1" applyProtection="1">
      <alignment horizontal="left" vertical="center" shrinkToFit="1"/>
      <protection locked="0"/>
    </xf>
    <xf numFmtId="0" fontId="34" fillId="0" borderId="29" xfId="0" applyFont="1" applyBorder="1" applyAlignment="1" applyProtection="1">
      <alignment horizontal="left" vertical="center" shrinkToFit="1"/>
      <protection locked="0"/>
    </xf>
    <xf numFmtId="179" fontId="28" fillId="5" borderId="11" xfId="0" applyNumberFormat="1" applyFont="1" applyFill="1" applyBorder="1" applyAlignment="1">
      <alignment horizontal="left" vertical="center"/>
    </xf>
    <xf numFmtId="179" fontId="28" fillId="5" borderId="4" xfId="0" applyNumberFormat="1" applyFont="1" applyFill="1" applyBorder="1" applyAlignment="1">
      <alignment horizontal="left" vertical="center"/>
    </xf>
    <xf numFmtId="179" fontId="28" fillId="5" borderId="8" xfId="0" applyNumberFormat="1" applyFont="1" applyFill="1" applyBorder="1" applyAlignment="1">
      <alignment horizontal="left" vertical="center"/>
    </xf>
    <xf numFmtId="179" fontId="28" fillId="5" borderId="14" xfId="0" applyNumberFormat="1" applyFont="1" applyFill="1" applyBorder="1" applyAlignment="1">
      <alignment horizontal="left" vertical="center"/>
    </xf>
    <xf numFmtId="179" fontId="28" fillId="5" borderId="0" xfId="0" applyNumberFormat="1" applyFont="1" applyFill="1" applyAlignment="1">
      <alignment horizontal="left" vertical="center"/>
    </xf>
    <xf numFmtId="179" fontId="28" fillId="5" borderId="21" xfId="0" applyNumberFormat="1" applyFont="1" applyFill="1" applyBorder="1" applyAlignment="1">
      <alignment horizontal="left" vertical="center"/>
    </xf>
    <xf numFmtId="0" fontId="43" fillId="5" borderId="11" xfId="0" applyFont="1" applyFill="1" applyBorder="1" applyAlignment="1">
      <alignment horizontal="left" vertical="center" wrapText="1"/>
    </xf>
    <xf numFmtId="0" fontId="43" fillId="5" borderId="4" xfId="0" applyFont="1" applyFill="1" applyBorder="1" applyAlignment="1">
      <alignment horizontal="left" vertical="center" wrapText="1"/>
    </xf>
    <xf numFmtId="0" fontId="43" fillId="5" borderId="8" xfId="0" applyFont="1" applyFill="1" applyBorder="1" applyAlignment="1">
      <alignment horizontal="left" vertical="center" wrapText="1"/>
    </xf>
    <xf numFmtId="49" fontId="32" fillId="0" borderId="4" xfId="0" applyNumberFormat="1" applyFont="1" applyBorder="1" applyAlignment="1" applyProtection="1">
      <alignment horizontal="center" vertical="center" shrinkToFit="1"/>
      <protection locked="0"/>
    </xf>
    <xf numFmtId="49" fontId="34" fillId="0" borderId="25" xfId="0" applyNumberFormat="1" applyFont="1" applyBorder="1" applyAlignment="1" applyProtection="1">
      <alignment horizontal="left" vertical="center" shrinkToFit="1"/>
      <protection locked="0"/>
    </xf>
    <xf numFmtId="49" fontId="34" fillId="0" borderId="26" xfId="0" applyNumberFormat="1" applyFont="1" applyBorder="1" applyAlignment="1" applyProtection="1">
      <alignment horizontal="left" vertical="center" shrinkToFit="1"/>
      <protection locked="0"/>
    </xf>
    <xf numFmtId="49" fontId="34" fillId="0" borderId="35" xfId="0" applyNumberFormat="1" applyFont="1" applyBorder="1" applyAlignment="1" applyProtection="1">
      <alignment horizontal="left" vertical="center" shrinkToFit="1"/>
      <protection locked="0"/>
    </xf>
    <xf numFmtId="49" fontId="34" fillId="0" borderId="16" xfId="0" applyNumberFormat="1" applyFont="1" applyBorder="1" applyAlignment="1" applyProtection="1">
      <alignment horizontal="left" vertical="center" shrinkToFit="1"/>
      <protection locked="0"/>
    </xf>
    <xf numFmtId="49" fontId="34" fillId="0" borderId="1" xfId="0" applyNumberFormat="1" applyFont="1" applyBorder="1" applyAlignment="1" applyProtection="1">
      <alignment horizontal="left" vertical="center" shrinkToFit="1"/>
      <protection locked="0"/>
    </xf>
    <xf numFmtId="49" fontId="34" fillId="0" borderId="5" xfId="0" applyNumberFormat="1" applyFont="1" applyBorder="1" applyAlignment="1" applyProtection="1">
      <alignment horizontal="left" vertical="center" shrinkToFit="1"/>
      <protection locked="0"/>
    </xf>
    <xf numFmtId="0" fontId="34" fillId="0" borderId="9" xfId="0" applyFont="1" applyBorder="1" applyAlignment="1" applyProtection="1">
      <alignment horizontal="left" vertical="center" shrinkToFit="1"/>
      <protection locked="0"/>
    </xf>
    <xf numFmtId="0" fontId="34" fillId="0" borderId="2" xfId="0" applyFont="1" applyBorder="1" applyAlignment="1" applyProtection="1">
      <alignment horizontal="left" vertical="center" shrinkToFit="1"/>
      <protection locked="0"/>
    </xf>
    <xf numFmtId="0" fontId="34" fillId="0" borderId="3" xfId="0" applyFont="1" applyBorder="1" applyAlignment="1" applyProtection="1">
      <alignment horizontal="left" vertical="center" shrinkToFit="1"/>
      <protection locked="0"/>
    </xf>
    <xf numFmtId="0" fontId="28" fillId="0" borderId="0" xfId="0" applyFont="1" applyAlignment="1">
      <alignment horizontal="left" vertical="center" wrapText="1"/>
    </xf>
    <xf numFmtId="179" fontId="28" fillId="5" borderId="14" xfId="0" applyNumberFormat="1" applyFont="1" applyFill="1" applyBorder="1" applyAlignment="1">
      <alignment horizontal="left" vertical="center" wrapText="1"/>
    </xf>
    <xf numFmtId="179" fontId="28" fillId="5" borderId="0" xfId="0" applyNumberFormat="1" applyFont="1" applyFill="1" applyAlignment="1">
      <alignment horizontal="left" vertical="center" wrapText="1"/>
    </xf>
    <xf numFmtId="179" fontId="28" fillId="5" borderId="21" xfId="0" applyNumberFormat="1" applyFont="1" applyFill="1" applyBorder="1" applyAlignment="1">
      <alignment horizontal="left" vertical="center" wrapText="1"/>
    </xf>
    <xf numFmtId="49" fontId="32" fillId="0" borderId="13" xfId="0" applyNumberFormat="1" applyFont="1" applyBorder="1" applyAlignment="1" applyProtection="1">
      <alignment horizontal="left" vertical="center" shrinkToFit="1"/>
      <protection locked="0"/>
    </xf>
    <xf numFmtId="49" fontId="32" fillId="0" borderId="6" xfId="0" applyNumberFormat="1" applyFont="1" applyBorder="1" applyAlignment="1" applyProtection="1">
      <alignment horizontal="left" vertical="center" shrinkToFit="1"/>
      <protection locked="0"/>
    </xf>
    <xf numFmtId="49" fontId="32" fillId="0" borderId="12" xfId="0" applyNumberFormat="1" applyFont="1" applyBorder="1" applyAlignment="1" applyProtection="1">
      <alignment horizontal="left" vertical="center" shrinkToFit="1"/>
      <protection locked="0"/>
    </xf>
    <xf numFmtId="0" fontId="41" fillId="2" borderId="9"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49" fontId="21" fillId="0" borderId="28" xfId="0" applyNumberFormat="1" applyFont="1" applyBorder="1" applyAlignment="1" applyProtection="1">
      <alignment horizontal="left" vertical="center" shrinkToFit="1"/>
      <protection locked="0"/>
    </xf>
    <xf numFmtId="49" fontId="21" fillId="0" borderId="15" xfId="0" applyNumberFormat="1" applyFont="1" applyBorder="1" applyAlignment="1" applyProtection="1">
      <alignment horizontal="left" vertical="center" shrinkToFit="1"/>
      <protection locked="0"/>
    </xf>
    <xf numFmtId="49" fontId="21" fillId="0" borderId="29" xfId="0" applyNumberFormat="1" applyFont="1" applyBorder="1" applyAlignment="1" applyProtection="1">
      <alignment horizontal="left" vertical="center" shrinkToFit="1"/>
      <protection locked="0"/>
    </xf>
    <xf numFmtId="0" fontId="42" fillId="2" borderId="11"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14"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21" xfId="0" applyFont="1" applyFill="1" applyBorder="1" applyAlignment="1">
      <alignment horizontal="center" vertical="center" wrapText="1"/>
    </xf>
    <xf numFmtId="0" fontId="42" fillId="2" borderId="16"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36" fillId="0" borderId="134" xfId="0" applyFont="1" applyBorder="1" applyAlignment="1">
      <alignment horizontal="left" vertical="center"/>
    </xf>
    <xf numFmtId="179" fontId="32" fillId="5" borderId="9" xfId="0" applyNumberFormat="1" applyFont="1" applyFill="1" applyBorder="1" applyAlignment="1">
      <alignment horizontal="left" vertical="center"/>
    </xf>
    <xf numFmtId="179" fontId="32" fillId="5" borderId="2" xfId="0" applyNumberFormat="1" applyFont="1" applyFill="1" applyBorder="1" applyAlignment="1">
      <alignment horizontal="left" vertical="center"/>
    </xf>
    <xf numFmtId="179" fontId="32" fillId="5" borderId="3" xfId="0" applyNumberFormat="1" applyFont="1" applyFill="1" applyBorder="1" applyAlignment="1">
      <alignment horizontal="left" vertical="center"/>
    </xf>
    <xf numFmtId="0" fontId="21" fillId="0" borderId="9" xfId="0" applyFont="1" applyBorder="1" applyAlignment="1" applyProtection="1">
      <alignment horizontal="center" vertical="center" shrinkToFit="1"/>
      <protection locked="0"/>
    </xf>
    <xf numFmtId="0" fontId="21" fillId="0" borderId="2" xfId="0" applyFont="1" applyBorder="1" applyAlignment="1" applyProtection="1">
      <alignment horizontal="center" vertical="center" shrinkToFit="1"/>
      <protection locked="0"/>
    </xf>
    <xf numFmtId="0" fontId="32" fillId="40" borderId="3" xfId="0" applyFont="1" applyFill="1" applyBorder="1" applyAlignment="1">
      <alignment horizontal="center" vertical="center"/>
    </xf>
    <xf numFmtId="0" fontId="32" fillId="40" borderId="7" xfId="0" applyFont="1" applyFill="1" applyBorder="1" applyAlignment="1">
      <alignment horizontal="center" vertical="center"/>
    </xf>
    <xf numFmtId="0" fontId="32" fillId="40" borderId="9" xfId="0" applyFont="1" applyFill="1" applyBorder="1" applyAlignment="1">
      <alignment horizontal="center" vertical="center"/>
    </xf>
    <xf numFmtId="0" fontId="32" fillId="40" borderId="2" xfId="0" applyFont="1" applyFill="1" applyBorder="1" applyAlignment="1">
      <alignment horizontal="center" vertical="center"/>
    </xf>
    <xf numFmtId="0" fontId="32" fillId="40" borderId="100" xfId="0" applyFont="1" applyFill="1" applyBorder="1" applyAlignment="1">
      <alignment horizontal="center" vertical="center"/>
    </xf>
    <xf numFmtId="0" fontId="28" fillId="0" borderId="31" xfId="0" applyFont="1" applyBorder="1" applyAlignment="1" applyProtection="1">
      <alignment horizontal="left" vertical="top" wrapText="1"/>
      <protection locked="0"/>
    </xf>
    <xf numFmtId="0" fontId="28" fillId="0" borderId="26" xfId="0" applyFont="1" applyBorder="1" applyAlignment="1" applyProtection="1">
      <alignment horizontal="left" vertical="top" wrapText="1"/>
      <protection locked="0"/>
    </xf>
    <xf numFmtId="0" fontId="28" fillId="0" borderId="32" xfId="0" applyFont="1" applyBorder="1" applyAlignment="1" applyProtection="1">
      <alignment horizontal="left" vertical="top" wrapText="1"/>
      <protection locked="0"/>
    </xf>
    <xf numFmtId="0" fontId="28" fillId="0" borderId="33" xfId="0" applyFont="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8" fillId="0" borderId="18" xfId="0" applyFont="1" applyBorder="1" applyAlignment="1" applyProtection="1">
      <alignment horizontal="left" vertical="top" wrapText="1"/>
      <protection locked="0"/>
    </xf>
    <xf numFmtId="0" fontId="28" fillId="0" borderId="27" xfId="0" applyFont="1" applyBorder="1" applyAlignment="1" applyProtection="1">
      <alignment horizontal="left" vertical="top" wrapText="1"/>
      <protection locked="0"/>
    </xf>
    <xf numFmtId="0" fontId="28" fillId="0" borderId="22"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0" fontId="32" fillId="40" borderId="11" xfId="0" applyFont="1" applyFill="1" applyBorder="1" applyAlignment="1">
      <alignment horizontal="center" vertical="center"/>
    </xf>
    <xf numFmtId="0" fontId="32" fillId="40" borderId="8" xfId="0" applyFont="1" applyFill="1" applyBorder="1" applyAlignment="1">
      <alignment horizontal="center" vertical="center"/>
    </xf>
    <xf numFmtId="0" fontId="32" fillId="40" borderId="16" xfId="0" applyFont="1" applyFill="1" applyBorder="1" applyAlignment="1">
      <alignment horizontal="center" vertical="center"/>
    </xf>
    <xf numFmtId="0" fontId="32" fillId="40" borderId="5" xfId="0" applyFont="1" applyFill="1" applyBorder="1" applyAlignment="1">
      <alignment horizontal="center" vertical="center"/>
    </xf>
    <xf numFmtId="0" fontId="32" fillId="0" borderId="7" xfId="0" applyFont="1" applyBorder="1" applyAlignment="1">
      <alignment horizontal="center" vertical="center"/>
    </xf>
    <xf numFmtId="0" fontId="32" fillId="0" borderId="109" xfId="0" applyFont="1" applyBorder="1" applyAlignment="1">
      <alignment horizontal="center" vertical="center"/>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2" xfId="0" applyFont="1" applyBorder="1" applyAlignment="1" applyProtection="1">
      <alignment horizontal="center" vertical="center" shrinkToFit="1"/>
      <protection locked="0"/>
    </xf>
    <xf numFmtId="0" fontId="32" fillId="0" borderId="7" xfId="0" applyFont="1" applyBorder="1" applyAlignment="1" applyProtection="1">
      <alignment horizontal="left" vertical="center"/>
      <protection locked="0"/>
    </xf>
    <xf numFmtId="0" fontId="32" fillId="0" borderId="55" xfId="0" applyFont="1" applyBorder="1" applyAlignment="1" applyProtection="1">
      <alignment horizontal="left" vertical="center"/>
      <protection locked="0"/>
    </xf>
    <xf numFmtId="0" fontId="32" fillId="0" borderId="11" xfId="0" applyFont="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32" fillId="0" borderId="6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32" fillId="0" borderId="1" xfId="0" applyFont="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32" fillId="0" borderId="2" xfId="0" applyFont="1" applyBorder="1" applyAlignment="1">
      <alignment horizontal="left" vertical="center" shrinkToFit="1"/>
    </xf>
    <xf numFmtId="0" fontId="32" fillId="0" borderId="2" xfId="0" applyFont="1" applyBorder="1" applyAlignment="1" applyProtection="1">
      <alignment horizontal="center" vertical="center" wrapText="1"/>
      <protection locked="0"/>
    </xf>
    <xf numFmtId="0" fontId="66" fillId="0" borderId="9" xfId="0" applyFont="1" applyBorder="1" applyAlignment="1">
      <alignment horizontal="left" vertical="center" wrapText="1"/>
    </xf>
    <xf numFmtId="0" fontId="66" fillId="0" borderId="2" xfId="0" applyFont="1" applyBorder="1" applyAlignment="1">
      <alignment horizontal="left" vertical="center" wrapText="1"/>
    </xf>
    <xf numFmtId="0" fontId="66" fillId="0" borderId="3" xfId="0" applyFont="1" applyBorder="1" applyAlignment="1">
      <alignment horizontal="left" vertical="center" wrapText="1"/>
    </xf>
    <xf numFmtId="178" fontId="31" fillId="0" borderId="9" xfId="0" applyNumberFormat="1" applyFont="1" applyBorder="1" applyAlignment="1">
      <alignment horizontal="left" vertical="center" shrinkToFit="1"/>
    </xf>
    <xf numFmtId="178" fontId="31" fillId="0" borderId="2" xfId="0" applyNumberFormat="1" applyFont="1" applyBorder="1" applyAlignment="1">
      <alignment horizontal="left" vertical="center" shrinkToFit="1"/>
    </xf>
    <xf numFmtId="0" fontId="28" fillId="5" borderId="9" xfId="0" applyFont="1" applyFill="1" applyBorder="1" applyAlignment="1">
      <alignment horizontal="left" vertical="center"/>
    </xf>
    <xf numFmtId="0" fontId="28" fillId="5" borderId="2" xfId="0" applyFont="1" applyFill="1" applyBorder="1" applyAlignment="1">
      <alignment horizontal="left" vertical="center"/>
    </xf>
    <xf numFmtId="176" fontId="21" fillId="0" borderId="9" xfId="0" applyNumberFormat="1" applyFont="1" applyBorder="1" applyAlignment="1" applyProtection="1">
      <alignment horizontal="left" vertical="center"/>
      <protection locked="0"/>
    </xf>
    <xf numFmtId="176" fontId="21" fillId="0" borderId="2" xfId="0" applyNumberFormat="1" applyFont="1" applyBorder="1" applyAlignment="1" applyProtection="1">
      <alignment horizontal="left" vertical="center"/>
      <protection locked="0"/>
    </xf>
    <xf numFmtId="176" fontId="21" fillId="0" borderId="100" xfId="0" applyNumberFormat="1" applyFont="1" applyBorder="1" applyAlignment="1" applyProtection="1">
      <alignment horizontal="left" vertical="center"/>
      <protection locked="0"/>
    </xf>
    <xf numFmtId="176" fontId="28" fillId="0" borderId="9" xfId="0" applyNumberFormat="1" applyFont="1" applyBorder="1" applyAlignment="1">
      <alignment horizontal="left" vertical="center"/>
    </xf>
    <xf numFmtId="176" fontId="28" fillId="0" borderId="2" xfId="0" applyNumberFormat="1" applyFont="1" applyBorder="1" applyAlignment="1">
      <alignment horizontal="left" vertical="center"/>
    </xf>
    <xf numFmtId="176" fontId="28" fillId="0" borderId="3" xfId="0" applyNumberFormat="1" applyFont="1" applyBorder="1" applyAlignment="1">
      <alignment horizontal="left" vertical="center"/>
    </xf>
    <xf numFmtId="0" fontId="21" fillId="0" borderId="9"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100" xfId="0" applyFont="1" applyBorder="1" applyAlignment="1" applyProtection="1">
      <alignment horizontal="left" vertical="center"/>
      <protection locked="0"/>
    </xf>
    <xf numFmtId="0" fontId="28" fillId="5" borderId="9" xfId="0" applyFont="1" applyFill="1" applyBorder="1" applyAlignment="1">
      <alignment horizontal="left" vertical="center" wrapText="1"/>
    </xf>
    <xf numFmtId="0" fontId="28" fillId="5" borderId="2"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26" fillId="3" borderId="9" xfId="0" applyFont="1" applyFill="1" applyBorder="1" applyAlignment="1">
      <alignment horizontal="left" vertical="center"/>
    </xf>
    <xf numFmtId="0" fontId="26" fillId="3" borderId="2" xfId="0" applyFont="1" applyFill="1" applyBorder="1" applyAlignment="1">
      <alignment horizontal="left" vertical="center"/>
    </xf>
    <xf numFmtId="0" fontId="28" fillId="5" borderId="2" xfId="0" applyFont="1" applyFill="1" applyBorder="1" applyAlignment="1">
      <alignment horizontal="center" vertical="center"/>
    </xf>
    <xf numFmtId="0" fontId="28" fillId="5" borderId="3" xfId="0" applyFont="1" applyFill="1" applyBorder="1" applyAlignment="1">
      <alignment horizontal="center" vertical="center"/>
    </xf>
    <xf numFmtId="0" fontId="32" fillId="0" borderId="2" xfId="0" applyFont="1" applyBorder="1" applyAlignment="1">
      <alignment horizontal="center" vertical="center" wrapText="1" shrinkToFit="1"/>
    </xf>
    <xf numFmtId="0" fontId="48" fillId="0" borderId="2" xfId="0" applyFont="1" applyBorder="1" applyAlignment="1">
      <alignment horizontal="right" vertical="center" shrinkToFit="1"/>
    </xf>
    <xf numFmtId="0" fontId="48" fillId="0" borderId="14" xfId="0" applyFont="1" applyBorder="1" applyAlignment="1">
      <alignment horizontal="center" vertical="center"/>
    </xf>
    <xf numFmtId="0" fontId="48" fillId="0" borderId="0" xfId="0" applyFont="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32" fillId="0" borderId="2" xfId="0" applyFont="1" applyBorder="1" applyAlignment="1" applyProtection="1">
      <alignment horizontal="center" vertical="center"/>
      <protection locked="0"/>
    </xf>
    <xf numFmtId="0" fontId="28" fillId="5" borderId="9"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1" fillId="0" borderId="9" xfId="0" applyFont="1" applyBorder="1" applyAlignment="1">
      <alignment horizontal="left" vertical="center" shrinkToFit="1"/>
    </xf>
    <xf numFmtId="0" fontId="21" fillId="0" borderId="2" xfId="0" applyFont="1" applyBorder="1" applyAlignment="1">
      <alignment horizontal="left" vertical="center" shrinkToFit="1"/>
    </xf>
    <xf numFmtId="0" fontId="32" fillId="40" borderId="13" xfId="0" applyFont="1" applyFill="1" applyBorder="1" applyAlignment="1">
      <alignment horizontal="center" vertical="center" shrinkToFit="1"/>
    </xf>
    <xf numFmtId="0" fontId="32" fillId="40" borderId="6" xfId="0" applyFont="1" applyFill="1" applyBorder="1" applyAlignment="1">
      <alignment horizontal="center" vertical="center" shrinkToFit="1"/>
    </xf>
    <xf numFmtId="0" fontId="32" fillId="40" borderId="12" xfId="0" applyFont="1" applyFill="1" applyBorder="1" applyAlignment="1">
      <alignment horizontal="center" vertical="center" shrinkToFit="1"/>
    </xf>
    <xf numFmtId="0" fontId="55" fillId="0" borderId="0" xfId="0" applyFont="1" applyAlignment="1">
      <alignment horizontal="right" vertical="center" shrinkToFit="1"/>
    </xf>
    <xf numFmtId="177" fontId="34" fillId="0" borderId="0" xfId="0" applyNumberFormat="1" applyFont="1" applyAlignment="1" applyProtection="1">
      <alignment horizontal="left" vertical="center"/>
      <protection locked="0"/>
    </xf>
    <xf numFmtId="0" fontId="36" fillId="0" borderId="10" xfId="0" applyFont="1" applyBorder="1" applyAlignment="1">
      <alignment horizontal="left" vertical="center"/>
    </xf>
    <xf numFmtId="0" fontId="28" fillId="0" borderId="0" xfId="0" applyFont="1" applyAlignment="1">
      <alignment horizontal="left" vertical="top" wrapText="1"/>
    </xf>
    <xf numFmtId="0" fontId="28" fillId="5" borderId="9" xfId="0" applyFont="1" applyFill="1" applyBorder="1" applyAlignment="1">
      <alignment horizontal="center" vertical="center"/>
    </xf>
    <xf numFmtId="0" fontId="32" fillId="40" borderId="11" xfId="0" applyFont="1" applyFill="1" applyBorder="1" applyAlignment="1">
      <alignment horizontal="center" vertical="center" shrinkToFit="1"/>
    </xf>
    <xf numFmtId="0" fontId="32" fillId="40" borderId="4" xfId="0" applyFont="1" applyFill="1" applyBorder="1" applyAlignment="1">
      <alignment horizontal="center" vertical="center" shrinkToFit="1"/>
    </xf>
    <xf numFmtId="0" fontId="32" fillId="40" borderId="8" xfId="0" applyFont="1" applyFill="1" applyBorder="1" applyAlignment="1">
      <alignment horizontal="center" vertical="center" shrinkToFit="1"/>
    </xf>
    <xf numFmtId="0" fontId="32" fillId="40" borderId="16" xfId="0" applyFont="1" applyFill="1" applyBorder="1" applyAlignment="1">
      <alignment horizontal="center" vertical="center" shrinkToFit="1"/>
    </xf>
    <xf numFmtId="0" fontId="32" fillId="40" borderId="1" xfId="0" applyFont="1" applyFill="1" applyBorder="1" applyAlignment="1">
      <alignment horizontal="center" vertical="center" shrinkToFit="1"/>
    </xf>
    <xf numFmtId="0" fontId="32" fillId="40" borderId="5" xfId="0" applyFont="1" applyFill="1" applyBorder="1" applyAlignment="1">
      <alignment horizontal="center" vertical="center" shrinkToFit="1"/>
    </xf>
    <xf numFmtId="0" fontId="32" fillId="40" borderId="16" xfId="0" applyFont="1" applyFill="1" applyBorder="1" applyAlignment="1">
      <alignment horizontal="center" vertical="center" wrapText="1" shrinkToFit="1"/>
    </xf>
    <xf numFmtId="0" fontId="32" fillId="40" borderId="1" xfId="0" applyFont="1" applyFill="1" applyBorder="1" applyAlignment="1">
      <alignment horizontal="center" vertical="center" wrapText="1" shrinkToFit="1"/>
    </xf>
    <xf numFmtId="0" fontId="32" fillId="40" borderId="5" xfId="0" applyFont="1" applyFill="1" applyBorder="1" applyAlignment="1">
      <alignment horizontal="center" vertical="center" wrapText="1" shrinkToFit="1"/>
    </xf>
    <xf numFmtId="0" fontId="32" fillId="40" borderId="16" xfId="0" applyFont="1" applyFill="1" applyBorder="1" applyAlignment="1">
      <alignment horizontal="center" vertical="center" wrapText="1"/>
    </xf>
    <xf numFmtId="0" fontId="32" fillId="40" borderId="1" xfId="0" applyFont="1" applyFill="1" applyBorder="1" applyAlignment="1">
      <alignment horizontal="center" vertical="center" wrapText="1"/>
    </xf>
    <xf numFmtId="0" fontId="32" fillId="40" borderId="5" xfId="0" applyFont="1" applyFill="1" applyBorder="1" applyAlignment="1">
      <alignment horizontal="center" vertical="center" wrapText="1"/>
    </xf>
    <xf numFmtId="176" fontId="32" fillId="0" borderId="11" xfId="0" applyNumberFormat="1" applyFont="1" applyBorder="1" applyAlignment="1">
      <alignment horizontal="center" shrinkToFit="1"/>
    </xf>
    <xf numFmtId="176" fontId="32" fillId="0" borderId="4" xfId="0" applyNumberFormat="1" applyFont="1" applyBorder="1" applyAlignment="1">
      <alignment horizontal="center" shrinkToFit="1"/>
    </xf>
    <xf numFmtId="176" fontId="32" fillId="0" borderId="8" xfId="0" applyNumberFormat="1" applyFont="1" applyBorder="1" applyAlignment="1">
      <alignment horizontal="center" shrinkToFit="1"/>
    </xf>
    <xf numFmtId="0" fontId="32" fillId="40" borderId="11" xfId="0" applyFont="1" applyFill="1" applyBorder="1" applyAlignment="1">
      <alignment horizontal="center" vertical="center" wrapText="1" shrinkToFit="1"/>
    </xf>
    <xf numFmtId="0" fontId="32" fillId="40" borderId="4" xfId="0" applyFont="1" applyFill="1" applyBorder="1" applyAlignment="1">
      <alignment horizontal="center" vertical="center" wrapText="1" shrinkToFit="1"/>
    </xf>
    <xf numFmtId="0" fontId="32" fillId="40" borderId="8" xfId="0" applyFont="1" applyFill="1" applyBorder="1" applyAlignment="1">
      <alignment horizontal="center" vertical="center" wrapText="1" shrinkToFit="1"/>
    </xf>
    <xf numFmtId="0" fontId="32" fillId="0" borderId="28"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28" xfId="0" applyFont="1" applyBorder="1" applyAlignment="1">
      <alignment horizontal="left" vertical="center"/>
    </xf>
    <xf numFmtId="0" fontId="32" fillId="0" borderId="15" xfId="0" applyFont="1" applyBorder="1" applyAlignment="1">
      <alignment horizontal="left" vertical="center"/>
    </xf>
    <xf numFmtId="0" fontId="32" fillId="0" borderId="15" xfId="0" applyFont="1" applyBorder="1" applyAlignment="1">
      <alignment horizontal="left" vertical="center" shrinkToFit="1"/>
    </xf>
    <xf numFmtId="0" fontId="32" fillId="0" borderId="29" xfId="0" applyFont="1" applyBorder="1" applyAlignment="1">
      <alignment horizontal="left" vertical="center" shrinkToFit="1"/>
    </xf>
    <xf numFmtId="178" fontId="28" fillId="0" borderId="58" xfId="0" applyNumberFormat="1" applyFont="1" applyBorder="1" applyAlignment="1">
      <alignment horizontal="center" vertical="center" shrinkToFit="1"/>
    </xf>
    <xf numFmtId="178" fontId="28" fillId="0" borderId="1" xfId="0" applyNumberFormat="1" applyFont="1" applyBorder="1" applyAlignment="1">
      <alignment horizontal="center" vertical="center" shrinkToFit="1"/>
    </xf>
    <xf numFmtId="178" fontId="28" fillId="0" borderId="5" xfId="0" applyNumberFormat="1" applyFont="1" applyBorder="1" applyAlignment="1">
      <alignment horizontal="center" vertical="center" shrinkToFit="1"/>
    </xf>
    <xf numFmtId="0" fontId="23" fillId="0" borderId="16" xfId="0" applyFont="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xf>
    <xf numFmtId="0" fontId="23" fillId="0" borderId="17" xfId="0" applyFont="1" applyBorder="1" applyAlignment="1">
      <alignment horizontal="center" vertical="center"/>
    </xf>
    <xf numFmtId="0" fontId="28" fillId="0" borderId="58" xfId="0" applyFont="1" applyBorder="1" applyAlignment="1">
      <alignment horizontal="center" vertical="center"/>
    </xf>
    <xf numFmtId="0" fontId="28" fillId="0" borderId="1" xfId="0" applyFont="1" applyBorder="1" applyAlignment="1">
      <alignment horizontal="center" vertical="center"/>
    </xf>
    <xf numFmtId="0" fontId="28" fillId="0" borderId="5" xfId="0" applyFont="1" applyBorder="1" applyAlignment="1">
      <alignment horizontal="center" vertical="center"/>
    </xf>
    <xf numFmtId="176" fontId="28" fillId="0" borderId="16" xfId="0" applyNumberFormat="1" applyFont="1" applyBorder="1" applyAlignment="1">
      <alignment horizontal="center" vertical="center" shrinkToFit="1"/>
    </xf>
    <xf numFmtId="176" fontId="28" fillId="0" borderId="1" xfId="0" applyNumberFormat="1" applyFont="1" applyBorder="1" applyAlignment="1">
      <alignment horizontal="center" vertical="center" shrinkToFit="1"/>
    </xf>
    <xf numFmtId="176" fontId="28" fillId="0" borderId="5" xfId="0" applyNumberFormat="1" applyFont="1" applyBorder="1" applyAlignment="1">
      <alignment horizontal="center" vertical="center" shrinkToFit="1"/>
    </xf>
    <xf numFmtId="176" fontId="32" fillId="8" borderId="13" xfId="0" applyNumberFormat="1" applyFont="1" applyFill="1" applyBorder="1" applyAlignment="1" applyProtection="1">
      <alignment horizontal="center" vertical="center" shrinkToFit="1"/>
      <protection locked="0"/>
    </xf>
    <xf numFmtId="176" fontId="32" fillId="8" borderId="6" xfId="0" applyNumberFormat="1" applyFont="1" applyFill="1" applyBorder="1" applyAlignment="1" applyProtection="1">
      <alignment horizontal="center" vertical="center" shrinkToFit="1"/>
      <protection locked="0"/>
    </xf>
    <xf numFmtId="176" fontId="32" fillId="8" borderId="12" xfId="0" applyNumberFormat="1" applyFont="1" applyFill="1" applyBorder="1" applyAlignment="1" applyProtection="1">
      <alignment horizontal="center" vertical="center" shrinkToFit="1"/>
      <protection locked="0"/>
    </xf>
    <xf numFmtId="0" fontId="32" fillId="8" borderId="13" xfId="0" applyFont="1" applyFill="1" applyBorder="1" applyAlignment="1" applyProtection="1">
      <alignment horizontal="left" vertical="center" shrinkToFit="1"/>
      <protection locked="0"/>
    </xf>
    <xf numFmtId="0" fontId="32" fillId="8" borderId="6" xfId="0" applyFont="1" applyFill="1" applyBorder="1" applyAlignment="1" applyProtection="1">
      <alignment horizontal="left" vertical="center" shrinkToFit="1"/>
      <protection locked="0"/>
    </xf>
    <xf numFmtId="0" fontId="23" fillId="0" borderId="11" xfId="0" applyFont="1" applyBorder="1" applyAlignment="1" applyProtection="1">
      <alignment horizontal="center" vertical="center"/>
      <protection locked="0"/>
    </xf>
    <xf numFmtId="0" fontId="23" fillId="0" borderId="65" xfId="0" applyFont="1" applyBorder="1" applyAlignment="1" applyProtection="1">
      <alignment horizontal="center" vertical="center"/>
      <protection locked="0"/>
    </xf>
    <xf numFmtId="178" fontId="28" fillId="0" borderId="79" xfId="0" applyNumberFormat="1" applyFont="1" applyBorder="1" applyAlignment="1" applyProtection="1">
      <alignment horizontal="center" vertical="center" shrinkToFit="1"/>
      <protection locked="0"/>
    </xf>
    <xf numFmtId="178" fontId="28" fillId="0" borderId="4" xfId="0" applyNumberFormat="1" applyFont="1" applyBorder="1" applyAlignment="1" applyProtection="1">
      <alignment horizontal="center" vertical="center" shrinkToFit="1"/>
      <protection locked="0"/>
    </xf>
    <xf numFmtId="178" fontId="28" fillId="0" borderId="4" xfId="0" applyNumberFormat="1" applyFont="1" applyBorder="1" applyAlignment="1">
      <alignment horizontal="center" vertical="center" shrinkToFit="1"/>
    </xf>
    <xf numFmtId="178" fontId="28" fillId="0" borderId="8" xfId="0" applyNumberFormat="1" applyFont="1" applyBorder="1" applyAlignment="1">
      <alignment horizontal="center" vertical="center" shrinkToFit="1"/>
    </xf>
    <xf numFmtId="0" fontId="23" fillId="0" borderId="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176" fontId="32" fillId="0" borderId="13" xfId="0" applyNumberFormat="1" applyFont="1" applyBorder="1" applyAlignment="1" applyProtection="1">
      <alignment horizontal="center" vertical="center" shrinkToFit="1"/>
      <protection locked="0"/>
    </xf>
    <xf numFmtId="176" fontId="32" fillId="0" borderId="6" xfId="0" applyNumberFormat="1" applyFont="1" applyBorder="1" applyAlignment="1" applyProtection="1">
      <alignment horizontal="center" vertical="center" shrinkToFit="1"/>
      <protection locked="0"/>
    </xf>
    <xf numFmtId="176" fontId="32" fillId="0" borderId="12" xfId="0" applyNumberFormat="1"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protection locked="0"/>
    </xf>
    <xf numFmtId="0" fontId="49" fillId="0" borderId="65" xfId="0" applyFont="1" applyBorder="1" applyAlignment="1" applyProtection="1">
      <alignment horizontal="center" vertical="center"/>
      <protection locked="0"/>
    </xf>
    <xf numFmtId="0" fontId="49" fillId="0" borderId="14"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32" fillId="0" borderId="4" xfId="0" applyFont="1" applyBorder="1" applyAlignment="1">
      <alignment horizontal="left" vertical="center"/>
    </xf>
    <xf numFmtId="0" fontId="32" fillId="40" borderId="13" xfId="0" applyFont="1" applyFill="1" applyBorder="1" applyAlignment="1">
      <alignment horizontal="center" vertical="center"/>
    </xf>
    <xf numFmtId="0" fontId="32" fillId="40" borderId="12" xfId="0" applyFont="1" applyFill="1" applyBorder="1" applyAlignment="1">
      <alignment horizontal="center" vertical="center"/>
    </xf>
    <xf numFmtId="0" fontId="32" fillId="40" borderId="6" xfId="0" applyFont="1" applyFill="1" applyBorder="1" applyAlignment="1">
      <alignment horizontal="left" vertical="center"/>
    </xf>
    <xf numFmtId="0" fontId="32" fillId="40" borderId="12" xfId="0" applyFont="1" applyFill="1" applyBorder="1" applyAlignment="1">
      <alignment horizontal="left" vertical="center"/>
    </xf>
    <xf numFmtId="0" fontId="32" fillId="0" borderId="14"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176" fontId="34" fillId="0" borderId="28" xfId="0" applyNumberFormat="1" applyFont="1" applyBorder="1" applyAlignment="1" applyProtection="1">
      <alignment horizontal="center" vertical="center"/>
      <protection locked="0"/>
    </xf>
    <xf numFmtId="176" fontId="34" fillId="0" borderId="15" xfId="0" applyNumberFormat="1" applyFont="1" applyBorder="1" applyAlignment="1" applyProtection="1">
      <alignment horizontal="center" vertical="center"/>
      <protection locked="0"/>
    </xf>
    <xf numFmtId="176" fontId="34" fillId="0" borderId="29" xfId="0" applyNumberFormat="1" applyFont="1" applyBorder="1" applyAlignment="1" applyProtection="1">
      <alignment horizontal="center" vertical="center"/>
      <protection locked="0"/>
    </xf>
    <xf numFmtId="0" fontId="27" fillId="0" borderId="15" xfId="0" applyFont="1" applyBorder="1" applyAlignment="1" applyProtection="1">
      <alignment horizontal="left" vertical="center"/>
      <protection locked="0"/>
    </xf>
    <xf numFmtId="0" fontId="27" fillId="0" borderId="29" xfId="0" applyFont="1" applyBorder="1" applyAlignment="1" applyProtection="1">
      <alignment horizontal="left" vertical="center"/>
      <protection locked="0"/>
    </xf>
    <xf numFmtId="0" fontId="49" fillId="0" borderId="16"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32" fillId="0" borderId="4" xfId="0" applyFont="1" applyBorder="1" applyAlignment="1">
      <alignment horizontal="left" vertical="center" wrapText="1"/>
    </xf>
    <xf numFmtId="0" fontId="32" fillId="0" borderId="1" xfId="0" applyFont="1" applyBorder="1" applyAlignment="1">
      <alignment horizontal="left" vertical="center"/>
    </xf>
    <xf numFmtId="0" fontId="32" fillId="40" borderId="39" xfId="0" applyFont="1" applyFill="1" applyBorder="1" applyAlignment="1">
      <alignment horizontal="center" vertical="center" shrinkToFit="1"/>
    </xf>
    <xf numFmtId="0" fontId="32" fillId="40" borderId="6" xfId="0" applyFont="1" applyFill="1" applyBorder="1" applyAlignment="1">
      <alignment horizontal="center" vertical="center"/>
    </xf>
    <xf numFmtId="0" fontId="32" fillId="0" borderId="16"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176" fontId="34" fillId="0" borderId="24" xfId="0" applyNumberFormat="1"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29" xfId="0" applyFont="1" applyBorder="1" applyAlignment="1" applyProtection="1">
      <alignment horizontal="center" vertical="center"/>
      <protection locked="0"/>
    </xf>
    <xf numFmtId="0" fontId="27" fillId="0" borderId="28" xfId="0" applyFont="1" applyBorder="1" applyAlignment="1" applyProtection="1">
      <alignment horizontal="left" vertical="center"/>
      <protection locked="0"/>
    </xf>
    <xf numFmtId="0" fontId="32" fillId="5" borderId="14" xfId="0" applyFont="1" applyFill="1" applyBorder="1" applyAlignment="1" applyProtection="1">
      <alignment horizontal="center" vertical="center" shrinkToFit="1"/>
      <protection locked="0"/>
    </xf>
    <xf numFmtId="0" fontId="32" fillId="5" borderId="0" xfId="0" applyFont="1" applyFill="1" applyAlignment="1" applyProtection="1">
      <alignment horizontal="center" vertical="center" shrinkToFit="1"/>
      <protection locked="0"/>
    </xf>
    <xf numFmtId="0" fontId="32" fillId="5" borderId="21" xfId="0" applyFont="1" applyFill="1" applyBorder="1" applyAlignment="1" applyProtection="1">
      <alignment horizontal="center" vertical="center" shrinkToFit="1"/>
      <protection locked="0"/>
    </xf>
    <xf numFmtId="0" fontId="32" fillId="0" borderId="26" xfId="0" applyFont="1" applyBorder="1" applyAlignment="1" applyProtection="1">
      <alignment horizontal="left" vertical="center" shrinkToFit="1"/>
      <protection locked="0"/>
    </xf>
    <xf numFmtId="0" fontId="32" fillId="0" borderId="32" xfId="0" applyFont="1" applyBorder="1" applyAlignment="1" applyProtection="1">
      <alignment horizontal="left" vertical="center" shrinkToFit="1"/>
      <protection locked="0"/>
    </xf>
    <xf numFmtId="0" fontId="32" fillId="0" borderId="31" xfId="0" applyFont="1" applyBorder="1" applyAlignment="1" applyProtection="1">
      <alignment horizontal="left" vertical="center" shrinkToFit="1"/>
      <protection locked="0"/>
    </xf>
    <xf numFmtId="0" fontId="32" fillId="40" borderId="31" xfId="0" applyFont="1" applyFill="1" applyBorder="1" applyAlignment="1">
      <alignment horizontal="left" vertical="center" shrinkToFit="1"/>
    </xf>
    <xf numFmtId="0" fontId="32" fillId="40" borderId="26" xfId="0" applyFont="1" applyFill="1" applyBorder="1" applyAlignment="1">
      <alignment horizontal="left" vertical="center" shrinkToFit="1"/>
    </xf>
    <xf numFmtId="0" fontId="32" fillId="40" borderId="32" xfId="0" applyFont="1" applyFill="1" applyBorder="1" applyAlignment="1">
      <alignment horizontal="left" vertical="center" shrinkToFit="1"/>
    </xf>
    <xf numFmtId="0" fontId="32" fillId="8" borderId="31" xfId="0" applyFont="1" applyFill="1" applyBorder="1" applyAlignment="1" applyProtection="1">
      <alignment horizontal="left" vertical="center" shrinkToFit="1"/>
      <protection locked="0"/>
    </xf>
    <xf numFmtId="0" fontId="32" fillId="8" borderId="26" xfId="0" applyFont="1" applyFill="1" applyBorder="1" applyAlignment="1" applyProtection="1">
      <alignment horizontal="left" vertical="center" shrinkToFit="1"/>
      <protection locked="0"/>
    </xf>
    <xf numFmtId="0" fontId="32" fillId="8" borderId="32" xfId="0" applyFont="1" applyFill="1" applyBorder="1" applyAlignment="1" applyProtection="1">
      <alignment horizontal="left" vertical="center" shrinkToFit="1"/>
      <protection locked="0"/>
    </xf>
    <xf numFmtId="0" fontId="32" fillId="8" borderId="35" xfId="0" applyFont="1" applyFill="1" applyBorder="1" applyAlignment="1" applyProtection="1">
      <alignment horizontal="left" vertical="center" shrinkToFit="1"/>
      <protection locked="0"/>
    </xf>
    <xf numFmtId="0" fontId="32" fillId="0" borderId="16"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5" xfId="0" applyFont="1" applyBorder="1" applyAlignment="1" applyProtection="1">
      <alignment horizontal="center" vertical="center" shrinkToFit="1"/>
      <protection locked="0"/>
    </xf>
    <xf numFmtId="0" fontId="49" fillId="0" borderId="103"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32" fillId="0" borderId="79" xfId="0" applyFont="1" applyBorder="1" applyAlignment="1">
      <alignment horizontal="left" vertical="center"/>
    </xf>
    <xf numFmtId="0" fontId="32" fillId="0" borderId="8" xfId="0" applyFont="1" applyBorder="1" applyAlignment="1">
      <alignment horizontal="left" vertical="center"/>
    </xf>
    <xf numFmtId="0" fontId="32" fillId="0" borderId="33" xfId="0" applyFont="1" applyBorder="1" applyAlignment="1">
      <alignment horizontal="left" vertical="center"/>
    </xf>
    <xf numFmtId="0" fontId="32" fillId="0" borderId="21" xfId="0" applyFont="1" applyBorder="1" applyAlignment="1">
      <alignment horizontal="left" vertical="center"/>
    </xf>
    <xf numFmtId="0" fontId="32" fillId="0" borderId="27" xfId="0" applyFont="1" applyBorder="1" applyAlignment="1">
      <alignment horizontal="left" vertical="center"/>
    </xf>
    <xf numFmtId="0" fontId="32" fillId="0" borderId="22" xfId="0" applyFont="1" applyBorder="1" applyAlignment="1">
      <alignment horizontal="left" vertical="center"/>
    </xf>
    <xf numFmtId="0" fontId="32" fillId="0" borderId="56" xfId="0" applyFont="1" applyBorder="1" applyAlignment="1">
      <alignment horizontal="left" vertical="center"/>
    </xf>
    <xf numFmtId="0" fontId="48" fillId="40" borderId="6" xfId="0" applyFont="1" applyFill="1" applyBorder="1" applyAlignment="1">
      <alignment horizontal="left" vertical="center" shrinkToFit="1"/>
    </xf>
    <xf numFmtId="0" fontId="48" fillId="40" borderId="39" xfId="0" applyFont="1" applyFill="1" applyBorder="1" applyAlignment="1">
      <alignment horizontal="left" vertical="center" shrinkToFit="1"/>
    </xf>
    <xf numFmtId="176" fontId="32" fillId="0" borderId="57" xfId="0" applyNumberFormat="1" applyFont="1" applyBorder="1" applyAlignment="1" applyProtection="1">
      <alignment horizontal="left" vertical="center" shrinkToFit="1"/>
      <protection locked="0"/>
    </xf>
    <xf numFmtId="176" fontId="32" fillId="0" borderId="6" xfId="0" applyNumberFormat="1" applyFont="1" applyBorder="1" applyAlignment="1" applyProtection="1">
      <alignment horizontal="left" vertical="center" shrinkToFit="1"/>
      <protection locked="0"/>
    </xf>
    <xf numFmtId="176" fontId="32" fillId="0" borderId="12" xfId="0" applyNumberFormat="1" applyFont="1" applyBorder="1" applyAlignment="1" applyProtection="1">
      <alignment horizontal="left" vertical="center" shrinkToFit="1"/>
      <protection locked="0"/>
    </xf>
    <xf numFmtId="0" fontId="32" fillId="0" borderId="103" xfId="0" applyFont="1" applyBorder="1" applyAlignment="1" applyProtection="1">
      <alignment horizontal="center" vertical="center"/>
      <protection locked="0"/>
    </xf>
    <xf numFmtId="0" fontId="32" fillId="0" borderId="56" xfId="0" applyFont="1" applyBorder="1" applyAlignment="1" applyProtection="1">
      <alignment horizontal="center" vertical="center"/>
      <protection locked="0"/>
    </xf>
    <xf numFmtId="0" fontId="43" fillId="40" borderId="19" xfId="0" applyFont="1" applyFill="1" applyBorder="1" applyAlignment="1">
      <alignment horizontal="left" vertical="center" shrinkToFit="1"/>
    </xf>
    <xf numFmtId="0" fontId="43" fillId="40" borderId="37" xfId="0" applyFont="1" applyFill="1" applyBorder="1" applyAlignment="1">
      <alignment horizontal="left" vertical="center" shrinkToFit="1"/>
    </xf>
    <xf numFmtId="0" fontId="32" fillId="5" borderId="6" xfId="0" applyFont="1" applyFill="1" applyBorder="1" applyAlignment="1">
      <alignment horizontal="left" vertical="center" shrinkToFit="1"/>
    </xf>
    <xf numFmtId="0" fontId="32" fillId="5" borderId="39" xfId="0" applyFont="1" applyFill="1" applyBorder="1" applyAlignment="1">
      <alignment horizontal="left" vertical="center" shrinkToFit="1"/>
    </xf>
    <xf numFmtId="176" fontId="32" fillId="8" borderId="57" xfId="0" applyNumberFormat="1" applyFont="1" applyFill="1" applyBorder="1" applyAlignment="1" applyProtection="1">
      <alignment horizontal="left" vertical="center" shrinkToFit="1"/>
      <protection locked="0"/>
    </xf>
    <xf numFmtId="176" fontId="32" fillId="8" borderId="6" xfId="0" applyNumberFormat="1" applyFont="1" applyFill="1" applyBorder="1" applyAlignment="1" applyProtection="1">
      <alignment horizontal="left" vertical="center" shrinkToFit="1"/>
      <protection locked="0"/>
    </xf>
    <xf numFmtId="176" fontId="32" fillId="8" borderId="12" xfId="0" applyNumberFormat="1" applyFont="1" applyFill="1" applyBorder="1" applyAlignment="1" applyProtection="1">
      <alignment horizontal="left" vertical="center" shrinkToFit="1"/>
      <protection locked="0"/>
    </xf>
    <xf numFmtId="0" fontId="32" fillId="0" borderId="11" xfId="0" applyFont="1" applyBorder="1" applyAlignment="1" applyProtection="1">
      <alignment horizontal="center" vertical="center" shrinkToFit="1"/>
      <protection locked="0"/>
    </xf>
    <xf numFmtId="0" fontId="32" fillId="0" borderId="8"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0" xfId="0" applyFont="1" applyAlignment="1" applyProtection="1">
      <alignment horizontal="center" vertical="center" shrinkToFit="1"/>
      <protection locked="0"/>
    </xf>
    <xf numFmtId="0" fontId="32" fillId="0" borderId="21" xfId="0" applyFont="1" applyBorder="1" applyAlignment="1" applyProtection="1">
      <alignment horizontal="center" vertical="center" shrinkToFit="1"/>
      <protection locked="0"/>
    </xf>
    <xf numFmtId="0" fontId="43" fillId="5" borderId="19" xfId="0" applyFont="1" applyFill="1" applyBorder="1" applyAlignment="1">
      <alignment horizontal="left" vertical="center" shrinkToFit="1"/>
    </xf>
    <xf numFmtId="0" fontId="43" fillId="5" borderId="37" xfId="0" applyFont="1" applyFill="1" applyBorder="1" applyAlignment="1">
      <alignment horizontal="left" vertical="center" shrinkToFit="1"/>
    </xf>
    <xf numFmtId="0" fontId="32" fillId="8" borderId="15" xfId="0" applyFont="1" applyFill="1" applyBorder="1" applyAlignment="1" applyProtection="1">
      <alignment horizontal="left" vertical="center"/>
      <protection locked="0"/>
    </xf>
    <xf numFmtId="0" fontId="32" fillId="8" borderId="24" xfId="0" applyFont="1" applyFill="1" applyBorder="1" applyAlignment="1" applyProtection="1">
      <alignment horizontal="left" vertical="center"/>
      <protection locked="0"/>
    </xf>
    <xf numFmtId="0" fontId="32" fillId="8" borderId="101" xfId="0" applyFont="1" applyFill="1" applyBorder="1" applyAlignment="1" applyProtection="1">
      <alignment horizontal="left" vertical="center"/>
      <protection locked="0"/>
    </xf>
    <xf numFmtId="0" fontId="32" fillId="40" borderId="101" xfId="0" applyFont="1" applyFill="1" applyBorder="1" applyAlignment="1">
      <alignment horizontal="left" vertical="center" shrinkToFit="1"/>
    </xf>
    <xf numFmtId="0" fontId="32" fillId="40" borderId="15" xfId="0" applyFont="1" applyFill="1" applyBorder="1" applyAlignment="1">
      <alignment horizontal="left" vertical="center" shrinkToFit="1"/>
    </xf>
    <xf numFmtId="0" fontId="32" fillId="40" borderId="24" xfId="0" applyFont="1" applyFill="1" applyBorder="1" applyAlignment="1">
      <alignment horizontal="left" vertical="center" shrinkToFit="1"/>
    </xf>
    <xf numFmtId="0" fontId="32" fillId="8" borderId="101" xfId="0" applyFont="1" applyFill="1" applyBorder="1" applyAlignment="1" applyProtection="1">
      <alignment horizontal="left" vertical="center" shrinkToFit="1"/>
      <protection locked="0"/>
    </xf>
    <xf numFmtId="0" fontId="32" fillId="8" borderId="15" xfId="0" applyFont="1" applyFill="1" applyBorder="1" applyAlignment="1" applyProtection="1">
      <alignment horizontal="left" vertical="center" shrinkToFit="1"/>
      <protection locked="0"/>
    </xf>
    <xf numFmtId="0" fontId="32" fillId="8" borderId="24" xfId="0" applyFont="1" applyFill="1" applyBorder="1" applyAlignment="1" applyProtection="1">
      <alignment horizontal="left" vertical="center" shrinkToFit="1"/>
      <protection locked="0"/>
    </xf>
    <xf numFmtId="0" fontId="32" fillId="8" borderId="29" xfId="0" applyFont="1" applyFill="1" applyBorder="1" applyAlignment="1" applyProtection="1">
      <alignment horizontal="left" vertical="center" shrinkToFit="1"/>
      <protection locked="0"/>
    </xf>
    <xf numFmtId="0" fontId="32" fillId="40" borderId="79" xfId="0" applyFont="1" applyFill="1" applyBorder="1" applyAlignment="1">
      <alignment horizontal="left" vertical="center" shrinkToFit="1"/>
    </xf>
    <xf numFmtId="0" fontId="32" fillId="40" borderId="4" xfId="0" applyFont="1" applyFill="1" applyBorder="1" applyAlignment="1">
      <alignment horizontal="left" vertical="center" shrinkToFit="1"/>
    </xf>
    <xf numFmtId="0" fontId="32" fillId="40" borderId="8" xfId="0" applyFont="1" applyFill="1" applyBorder="1" applyAlignment="1">
      <alignment horizontal="left" vertical="center" shrinkToFit="1"/>
    </xf>
    <xf numFmtId="0" fontId="32" fillId="40" borderId="13" xfId="0" applyFont="1" applyFill="1" applyBorder="1" applyAlignment="1">
      <alignment horizontal="left" vertical="center"/>
    </xf>
    <xf numFmtId="0" fontId="32" fillId="0" borderId="36" xfId="0" applyFont="1" applyBorder="1" applyAlignment="1" applyProtection="1">
      <alignment horizontal="center" vertical="center"/>
      <protection locked="0"/>
    </xf>
    <xf numFmtId="0" fontId="32" fillId="0" borderId="37" xfId="0" applyFont="1" applyBorder="1" applyAlignment="1" applyProtection="1">
      <alignment horizontal="center" vertical="center"/>
      <protection locked="0"/>
    </xf>
    <xf numFmtId="0" fontId="32" fillId="40" borderId="79" xfId="0" applyFont="1" applyFill="1" applyBorder="1" applyAlignment="1">
      <alignment horizontal="left" vertical="center"/>
    </xf>
    <xf numFmtId="0" fontId="32" fillId="40" borderId="4" xfId="0" applyFont="1" applyFill="1" applyBorder="1" applyAlignment="1">
      <alignment horizontal="left" vertical="center"/>
    </xf>
    <xf numFmtId="0" fontId="32" fillId="40" borderId="8" xfId="0" applyFont="1" applyFill="1" applyBorder="1" applyAlignment="1">
      <alignment horizontal="left" vertical="center"/>
    </xf>
    <xf numFmtId="0" fontId="32" fillId="0" borderId="101"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24" xfId="0" applyFont="1" applyBorder="1" applyAlignment="1" applyProtection="1">
      <alignment horizontal="left" vertical="center"/>
      <protection locked="0"/>
    </xf>
    <xf numFmtId="0" fontId="32" fillId="0" borderId="29" xfId="0" applyFont="1" applyBorder="1" applyAlignment="1" applyProtection="1">
      <alignment horizontal="left" vertical="center"/>
      <protection locked="0"/>
    </xf>
    <xf numFmtId="0" fontId="48" fillId="0" borderId="28" xfId="0" applyFont="1" applyBorder="1" applyAlignment="1" applyProtection="1">
      <alignment horizontal="left" vertical="center"/>
      <protection locked="0"/>
    </xf>
    <xf numFmtId="0" fontId="48" fillId="0" borderId="15" xfId="0" applyFont="1" applyBorder="1" applyAlignment="1" applyProtection="1">
      <alignment horizontal="left" vertical="center"/>
      <protection locked="0"/>
    </xf>
    <xf numFmtId="0" fontId="48" fillId="0" borderId="29" xfId="0" applyFont="1" applyBorder="1" applyAlignment="1" applyProtection="1">
      <alignment horizontal="left" vertical="center"/>
      <protection locked="0"/>
    </xf>
    <xf numFmtId="0" fontId="48" fillId="5" borderId="13" xfId="0" applyFont="1" applyFill="1" applyBorder="1" applyAlignment="1">
      <alignment horizontal="center" vertical="center" shrinkToFit="1"/>
    </xf>
    <xf numFmtId="0" fontId="48" fillId="5" borderId="6" xfId="0" applyFont="1" applyFill="1" applyBorder="1" applyAlignment="1">
      <alignment horizontal="center" vertical="center" shrinkToFit="1"/>
    </xf>
    <xf numFmtId="0" fontId="48" fillId="5" borderId="39" xfId="0" applyFont="1" applyFill="1" applyBorder="1" applyAlignment="1">
      <alignment horizontal="center" vertical="center" shrinkToFit="1"/>
    </xf>
    <xf numFmtId="0" fontId="48" fillId="5" borderId="79" xfId="0" applyFont="1" applyFill="1" applyBorder="1" applyAlignment="1">
      <alignment horizontal="left" vertical="center" shrinkToFit="1"/>
    </xf>
    <xf numFmtId="0" fontId="48" fillId="5" borderId="4" xfId="0" applyFont="1" applyFill="1" applyBorder="1" applyAlignment="1">
      <alignment horizontal="left" vertical="center" shrinkToFit="1"/>
    </xf>
    <xf numFmtId="0" fontId="48" fillId="5" borderId="8" xfId="0" applyFont="1" applyFill="1" applyBorder="1" applyAlignment="1">
      <alignment horizontal="left" vertical="center" shrinkToFit="1"/>
    </xf>
    <xf numFmtId="0" fontId="48" fillId="5" borderId="13" xfId="0" applyFont="1" applyFill="1" applyBorder="1" applyAlignment="1">
      <alignment horizontal="left" vertical="center"/>
    </xf>
    <xf numFmtId="0" fontId="48" fillId="5" borderId="6" xfId="0" applyFont="1" applyFill="1" applyBorder="1" applyAlignment="1">
      <alignment horizontal="left" vertical="center"/>
    </xf>
    <xf numFmtId="0" fontId="48" fillId="5" borderId="12" xfId="0" applyFont="1" applyFill="1" applyBorder="1" applyAlignment="1">
      <alignment horizontal="left" vertical="center"/>
    </xf>
    <xf numFmtId="0" fontId="48" fillId="5" borderId="79" xfId="0" applyFont="1" applyFill="1" applyBorder="1" applyAlignment="1">
      <alignment horizontal="left" vertical="center"/>
    </xf>
    <xf numFmtId="0" fontId="48" fillId="5" borderId="4" xfId="0" applyFont="1" applyFill="1" applyBorder="1" applyAlignment="1">
      <alignment horizontal="left" vertical="center"/>
    </xf>
    <xf numFmtId="0" fontId="48" fillId="5" borderId="8" xfId="0" applyFont="1" applyFill="1" applyBorder="1" applyAlignment="1">
      <alignment horizontal="left" vertical="center"/>
    </xf>
    <xf numFmtId="176" fontId="34" fillId="8" borderId="28" xfId="0" applyNumberFormat="1" applyFont="1" applyFill="1" applyBorder="1" applyAlignment="1">
      <alignment horizontal="center" vertical="center"/>
    </xf>
    <xf numFmtId="176" fontId="34" fillId="8" borderId="15" xfId="0" applyNumberFormat="1" applyFont="1" applyFill="1" applyBorder="1" applyAlignment="1">
      <alignment horizontal="center" vertical="center"/>
    </xf>
    <xf numFmtId="176" fontId="34" fillId="8" borderId="24" xfId="0" applyNumberFormat="1" applyFont="1" applyFill="1" applyBorder="1" applyAlignment="1">
      <alignment horizontal="center" vertical="center"/>
    </xf>
    <xf numFmtId="0" fontId="32" fillId="8" borderId="29" xfId="0" applyFont="1" applyFill="1" applyBorder="1" applyAlignment="1" applyProtection="1">
      <alignment horizontal="left" vertical="center"/>
      <protection locked="0"/>
    </xf>
    <xf numFmtId="0" fontId="48" fillId="0" borderId="28" xfId="0" applyFont="1" applyBorder="1" applyAlignment="1">
      <alignment horizontal="left" vertical="center"/>
    </xf>
    <xf numFmtId="0" fontId="48" fillId="0" borderId="15" xfId="0" applyFont="1" applyBorder="1" applyAlignment="1">
      <alignment horizontal="left" vertical="center"/>
    </xf>
    <xf numFmtId="0" fontId="48" fillId="0" borderId="29" xfId="0" applyFont="1" applyBorder="1" applyAlignment="1">
      <alignment horizontal="left" vertical="center"/>
    </xf>
    <xf numFmtId="0" fontId="48" fillId="0" borderId="28" xfId="0" applyFont="1" applyBorder="1" applyAlignment="1">
      <alignment horizontal="center" vertical="center"/>
    </xf>
    <xf numFmtId="0" fontId="48" fillId="0" borderId="15" xfId="0" applyFont="1" applyBorder="1" applyAlignment="1">
      <alignment horizontal="center" vertical="center"/>
    </xf>
    <xf numFmtId="0" fontId="48" fillId="0" borderId="29" xfId="0" applyFont="1" applyBorder="1" applyAlignment="1">
      <alignment horizontal="center" vertical="center"/>
    </xf>
    <xf numFmtId="0" fontId="27" fillId="0" borderId="101"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3" fillId="0" borderId="101"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8" fillId="0" borderId="101"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32" fillId="40" borderId="9" xfId="0" applyFont="1" applyFill="1" applyBorder="1" applyAlignment="1">
      <alignment horizontal="center" vertical="center" shrinkToFit="1"/>
    </xf>
    <xf numFmtId="0" fontId="32" fillId="40" borderId="2" xfId="0" applyFont="1" applyFill="1" applyBorder="1" applyAlignment="1">
      <alignment horizontal="center" vertical="center" shrinkToFit="1"/>
    </xf>
    <xf numFmtId="0" fontId="32" fillId="40" borderId="3" xfId="0" applyFont="1" applyFill="1" applyBorder="1" applyAlignment="1">
      <alignment horizontal="center" vertical="center" shrinkToFit="1"/>
    </xf>
    <xf numFmtId="0" fontId="32" fillId="40" borderId="11" xfId="0" applyFont="1" applyFill="1" applyBorder="1" applyAlignment="1">
      <alignment horizontal="left" vertical="center"/>
    </xf>
    <xf numFmtId="0" fontId="32" fillId="0" borderId="4" xfId="0" applyFont="1" applyBorder="1" applyAlignment="1">
      <alignment vertical="center"/>
    </xf>
    <xf numFmtId="0" fontId="32" fillId="0" borderId="8" xfId="0" applyFont="1" applyBorder="1" applyAlignment="1">
      <alignment vertical="center"/>
    </xf>
    <xf numFmtId="0" fontId="32" fillId="0" borderId="16" xfId="0" applyFont="1" applyBorder="1" applyAlignment="1">
      <alignment horizontal="center" vertical="center"/>
    </xf>
    <xf numFmtId="0" fontId="32" fillId="0" borderId="1" xfId="0" applyFont="1" applyBorder="1" applyAlignment="1">
      <alignment horizontal="center" vertical="center"/>
    </xf>
    <xf numFmtId="0" fontId="32" fillId="0" borderId="1" xfId="0" applyFont="1" applyBorder="1" applyAlignment="1">
      <alignment vertical="center" shrinkToFit="1"/>
    </xf>
    <xf numFmtId="0" fontId="32" fillId="0" borderId="1" xfId="0" applyFont="1" applyBorder="1" applyAlignment="1">
      <alignment horizontal="center" vertical="center" shrinkToFit="1"/>
    </xf>
    <xf numFmtId="0" fontId="32" fillId="0" borderId="5" xfId="0" applyFont="1" applyBorder="1" applyAlignment="1">
      <alignment vertical="center" shrinkToFit="1"/>
    </xf>
    <xf numFmtId="176" fontId="32" fillId="0" borderId="11" xfId="0" applyNumberFormat="1" applyFont="1" applyBorder="1" applyAlignment="1" applyProtection="1">
      <alignment horizontal="center" vertical="center" shrinkToFit="1"/>
      <protection locked="0"/>
    </xf>
    <xf numFmtId="176" fontId="32" fillId="0" borderId="4" xfId="0" applyNumberFormat="1" applyFont="1" applyBorder="1" applyAlignment="1" applyProtection="1">
      <alignment horizontal="center" vertical="center" shrinkToFit="1"/>
      <protection locked="0"/>
    </xf>
    <xf numFmtId="176" fontId="32" fillId="0" borderId="8" xfId="0" applyNumberFormat="1"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11"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6" xfId="0" applyFont="1" applyBorder="1" applyAlignment="1">
      <alignment vertical="center"/>
    </xf>
    <xf numFmtId="0" fontId="32" fillId="0" borderId="12" xfId="0" applyFont="1" applyBorder="1" applyAlignment="1">
      <alignment vertical="center"/>
    </xf>
    <xf numFmtId="0" fontId="32" fillId="0" borderId="28" xfId="0" applyFont="1" applyBorder="1" applyAlignment="1">
      <alignment horizontal="center" vertical="center"/>
    </xf>
    <xf numFmtId="0" fontId="32" fillId="0" borderId="15" xfId="0" applyFont="1" applyBorder="1" applyAlignment="1">
      <alignment horizontal="center" vertical="center"/>
    </xf>
    <xf numFmtId="0" fontId="32" fillId="0" borderId="15" xfId="0" applyFont="1" applyBorder="1" applyAlignment="1">
      <alignment vertical="center" shrinkToFit="1"/>
    </xf>
    <xf numFmtId="0" fontId="32" fillId="0" borderId="24" xfId="0" applyFont="1" applyBorder="1" applyAlignment="1">
      <alignment vertical="center" shrinkToFit="1"/>
    </xf>
    <xf numFmtId="0" fontId="32" fillId="0" borderId="29" xfId="0" applyFont="1" applyBorder="1" applyAlignment="1">
      <alignment vertical="center" shrinkToFit="1"/>
    </xf>
    <xf numFmtId="0" fontId="32" fillId="0" borderId="13" xfId="0" applyFont="1" applyBorder="1" applyAlignment="1">
      <alignment horizontal="center" vertical="center" shrinkToFit="1"/>
    </xf>
    <xf numFmtId="0" fontId="32" fillId="0" borderId="6" xfId="0" applyFont="1" applyBorder="1" applyAlignment="1">
      <alignment horizontal="center" vertical="center" shrinkToFit="1"/>
    </xf>
    <xf numFmtId="0" fontId="32" fillId="0" borderId="39" xfId="0" applyFont="1" applyBorder="1" applyAlignment="1">
      <alignment vertical="center"/>
    </xf>
    <xf numFmtId="0" fontId="32" fillId="0" borderId="57" xfId="0" applyFont="1" applyBorder="1" applyAlignment="1">
      <alignment horizontal="center" vertical="center" shrinkToFit="1"/>
    </xf>
    <xf numFmtId="0" fontId="28" fillId="0" borderId="11"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protection locked="0"/>
    </xf>
    <xf numFmtId="0" fontId="28" fillId="0" borderId="8" xfId="0" applyFont="1" applyBorder="1" applyAlignment="1" applyProtection="1">
      <alignment horizontal="center" vertical="center" shrinkToFit="1"/>
      <protection locked="0"/>
    </xf>
    <xf numFmtId="176" fontId="27" fillId="0" borderId="4" xfId="0" applyNumberFormat="1" applyFont="1" applyBorder="1" applyAlignment="1" applyProtection="1">
      <alignment horizontal="center" vertical="center" shrinkToFit="1"/>
      <protection locked="0"/>
    </xf>
    <xf numFmtId="176" fontId="27" fillId="0" borderId="8" xfId="0" applyNumberFormat="1" applyFont="1" applyBorder="1" applyAlignment="1" applyProtection="1">
      <alignment horizontal="center" vertical="center" shrinkToFit="1"/>
      <protection locked="0"/>
    </xf>
    <xf numFmtId="176" fontId="27" fillId="0" borderId="11" xfId="0" applyNumberFormat="1" applyFont="1" applyBorder="1" applyAlignment="1" applyProtection="1">
      <alignment horizontal="left" vertical="center"/>
      <protection locked="0"/>
    </xf>
    <xf numFmtId="176" fontId="27" fillId="0" borderId="4" xfId="0" applyNumberFormat="1" applyFont="1" applyBorder="1" applyAlignment="1" applyProtection="1">
      <alignment horizontal="left" vertical="center"/>
      <protection locked="0"/>
    </xf>
    <xf numFmtId="176" fontId="27" fillId="0" borderId="8" xfId="0" applyNumberFormat="1" applyFont="1" applyBorder="1" applyAlignment="1" applyProtection="1">
      <alignment horizontal="left" vertical="center"/>
      <protection locked="0"/>
    </xf>
    <xf numFmtId="176" fontId="32" fillId="0" borderId="11" xfId="0" applyNumberFormat="1" applyFont="1" applyBorder="1" applyAlignment="1" applyProtection="1">
      <alignment horizontal="left" vertical="center" shrinkToFit="1"/>
      <protection locked="0"/>
    </xf>
    <xf numFmtId="176" fontId="32" fillId="0" borderId="4" xfId="0" applyNumberFormat="1" applyFont="1" applyBorder="1" applyAlignment="1" applyProtection="1">
      <alignment horizontal="left" vertical="center" shrinkToFit="1"/>
      <protection locked="0"/>
    </xf>
    <xf numFmtId="176" fontId="32" fillId="0" borderId="8" xfId="0" applyNumberFormat="1" applyFont="1" applyBorder="1" applyAlignment="1" applyProtection="1">
      <alignment horizontal="left" vertical="center" shrinkToFit="1"/>
      <protection locked="0"/>
    </xf>
    <xf numFmtId="0" fontId="39" fillId="2" borderId="30" xfId="0" applyFont="1" applyFill="1" applyBorder="1" applyAlignment="1">
      <alignment horizontal="left" vertical="center"/>
    </xf>
    <xf numFmtId="0" fontId="32" fillId="5" borderId="11" xfId="0" applyFont="1" applyFill="1" applyBorder="1" applyAlignment="1">
      <alignment horizontal="left" vertical="center"/>
    </xf>
    <xf numFmtId="0" fontId="32" fillId="5" borderId="4" xfId="0" applyFont="1" applyFill="1" applyBorder="1" applyAlignment="1">
      <alignment horizontal="left" vertical="center"/>
    </xf>
    <xf numFmtId="0" fontId="32" fillId="5" borderId="8" xfId="0" applyFont="1" applyFill="1" applyBorder="1" applyAlignment="1">
      <alignment horizontal="left" vertical="center"/>
    </xf>
    <xf numFmtId="0" fontId="32" fillId="5" borderId="14" xfId="0" applyFont="1" applyFill="1" applyBorder="1" applyAlignment="1">
      <alignment horizontal="left" vertical="center"/>
    </xf>
    <xf numFmtId="0" fontId="32" fillId="5" borderId="0" xfId="0" applyFont="1" applyFill="1" applyAlignment="1">
      <alignment horizontal="left" vertical="center"/>
    </xf>
    <xf numFmtId="0" fontId="32" fillId="5" borderId="21" xfId="0" applyFont="1" applyFill="1" applyBorder="1" applyAlignment="1">
      <alignment horizontal="left" vertical="center"/>
    </xf>
    <xf numFmtId="0" fontId="43" fillId="5" borderId="11" xfId="0" applyFont="1" applyFill="1" applyBorder="1" applyAlignment="1">
      <alignment horizontal="right" vertical="center"/>
    </xf>
    <xf numFmtId="0" fontId="43" fillId="5" borderId="4" xfId="0" applyFont="1" applyFill="1" applyBorder="1" applyAlignment="1">
      <alignment horizontal="right" vertical="center"/>
    </xf>
    <xf numFmtId="0" fontId="43" fillId="5" borderId="8" xfId="0" applyFont="1" applyFill="1" applyBorder="1" applyAlignment="1">
      <alignment horizontal="right" vertical="center"/>
    </xf>
    <xf numFmtId="0" fontId="32" fillId="8" borderId="12" xfId="0" applyFont="1" applyFill="1" applyBorder="1" applyAlignment="1" applyProtection="1">
      <alignment horizontal="left" vertical="center" shrinkToFit="1"/>
      <protection locked="0"/>
    </xf>
    <xf numFmtId="0" fontId="21" fillId="8" borderId="28" xfId="0" applyFont="1" applyFill="1" applyBorder="1" applyAlignment="1" applyProtection="1">
      <alignment horizontal="left" vertical="center" shrinkToFit="1"/>
      <protection locked="0"/>
    </xf>
    <xf numFmtId="0" fontId="21" fillId="8" borderId="15" xfId="0" applyFont="1" applyFill="1" applyBorder="1" applyAlignment="1" applyProtection="1">
      <alignment horizontal="left" vertical="center" shrinkToFit="1"/>
      <protection locked="0"/>
    </xf>
    <xf numFmtId="0" fontId="21" fillId="8" borderId="29" xfId="0" applyFont="1" applyFill="1" applyBorder="1" applyAlignment="1" applyProtection="1">
      <alignment horizontal="left" vertical="center" shrinkToFit="1"/>
      <protection locked="0"/>
    </xf>
    <xf numFmtId="0" fontId="21" fillId="8" borderId="11"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1" fillId="8" borderId="16" xfId="0" applyFont="1" applyFill="1" applyBorder="1" applyAlignment="1" applyProtection="1">
      <alignment horizontal="center" vertical="center" wrapText="1"/>
      <protection locked="0"/>
    </xf>
    <xf numFmtId="0" fontId="21" fillId="8" borderId="1" xfId="0" applyFont="1" applyFill="1" applyBorder="1" applyAlignment="1" applyProtection="1">
      <alignment horizontal="center" vertical="center" wrapText="1"/>
      <protection locked="0"/>
    </xf>
    <xf numFmtId="0" fontId="21" fillId="8" borderId="5" xfId="0" applyFont="1" applyFill="1" applyBorder="1" applyAlignment="1" applyProtection="1">
      <alignment horizontal="center" vertical="center" wrapText="1"/>
      <protection locked="0"/>
    </xf>
    <xf numFmtId="0" fontId="21" fillId="8" borderId="25" xfId="0" applyFont="1" applyFill="1" applyBorder="1" applyAlignment="1" applyProtection="1">
      <alignment horizontal="left" vertical="center" shrinkToFit="1"/>
      <protection locked="0"/>
    </xf>
    <xf numFmtId="0" fontId="21" fillId="8" borderId="26" xfId="0" applyFont="1" applyFill="1" applyBorder="1" applyAlignment="1" applyProtection="1">
      <alignment horizontal="left" vertical="center" shrinkToFit="1"/>
      <protection locked="0"/>
    </xf>
    <xf numFmtId="0" fontId="21" fillId="8" borderId="35" xfId="0" applyFont="1" applyFill="1" applyBorder="1" applyAlignment="1" applyProtection="1">
      <alignment horizontal="left" vertical="center" shrinkToFit="1"/>
      <protection locked="0"/>
    </xf>
    <xf numFmtId="0" fontId="21" fillId="8" borderId="16" xfId="0" applyFont="1" applyFill="1" applyBorder="1" applyAlignment="1" applyProtection="1">
      <alignment horizontal="left" vertical="center" shrinkToFit="1"/>
      <protection locked="0"/>
    </xf>
    <xf numFmtId="0" fontId="21" fillId="8" borderId="1" xfId="0" applyFont="1" applyFill="1" applyBorder="1" applyAlignment="1" applyProtection="1">
      <alignment horizontal="left" vertical="center" shrinkToFit="1"/>
      <protection locked="0"/>
    </xf>
    <xf numFmtId="0" fontId="21" fillId="8" borderId="5" xfId="0" applyFont="1" applyFill="1" applyBorder="1" applyAlignment="1" applyProtection="1">
      <alignment horizontal="left" vertical="center" shrinkToFit="1"/>
      <protection locked="0"/>
    </xf>
    <xf numFmtId="49" fontId="21" fillId="8" borderId="9" xfId="0" applyNumberFormat="1" applyFont="1" applyFill="1" applyBorder="1" applyAlignment="1" applyProtection="1">
      <alignment horizontal="center" vertical="center" wrapText="1"/>
      <protection locked="0"/>
    </xf>
    <xf numFmtId="49" fontId="21" fillId="8" borderId="2" xfId="0" applyNumberFormat="1" applyFont="1" applyFill="1" applyBorder="1" applyAlignment="1" applyProtection="1">
      <alignment horizontal="center" vertical="center" wrapText="1"/>
      <protection locked="0"/>
    </xf>
    <xf numFmtId="49" fontId="21" fillId="8" borderId="3" xfId="0" applyNumberFormat="1" applyFont="1" applyFill="1" applyBorder="1" applyAlignment="1" applyProtection="1">
      <alignment horizontal="center" vertical="center" wrapText="1"/>
      <protection locked="0"/>
    </xf>
    <xf numFmtId="0" fontId="34" fillId="5" borderId="9" xfId="0" applyFont="1" applyFill="1" applyBorder="1" applyAlignment="1">
      <alignment horizontal="left" vertical="center" wrapText="1"/>
    </xf>
    <xf numFmtId="0" fontId="34" fillId="5" borderId="2" xfId="0" applyFont="1" applyFill="1" applyBorder="1" applyAlignment="1">
      <alignment horizontal="left" vertical="center" wrapText="1"/>
    </xf>
    <xf numFmtId="0" fontId="34" fillId="5" borderId="3" xfId="0" applyFont="1" applyFill="1" applyBorder="1" applyAlignment="1">
      <alignment horizontal="left" vertical="center" wrapText="1"/>
    </xf>
    <xf numFmtId="0" fontId="21" fillId="0" borderId="3" xfId="0" applyFont="1" applyBorder="1" applyAlignment="1">
      <alignment horizontal="left" vertical="center" shrinkToFit="1"/>
    </xf>
    <xf numFmtId="0" fontId="32" fillId="2" borderId="0" xfId="0" applyFont="1" applyFill="1" applyAlignment="1">
      <alignment horizontal="left" vertical="top" wrapText="1"/>
    </xf>
    <xf numFmtId="0" fontId="32" fillId="2" borderId="0" xfId="0" applyFont="1" applyFill="1" applyAlignment="1">
      <alignment horizontal="left" vertical="top"/>
    </xf>
    <xf numFmtId="0" fontId="21" fillId="8" borderId="11" xfId="0" applyFont="1" applyFill="1" applyBorder="1" applyAlignment="1" applyProtection="1">
      <alignment horizontal="left" vertical="center"/>
      <protection locked="0"/>
    </xf>
    <xf numFmtId="0" fontId="21" fillId="8" borderId="4" xfId="0" applyFont="1" applyFill="1" applyBorder="1" applyAlignment="1" applyProtection="1">
      <alignment horizontal="left" vertical="center"/>
      <protection locked="0"/>
    </xf>
    <xf numFmtId="0" fontId="21" fillId="8" borderId="8" xfId="0" applyFont="1" applyFill="1" applyBorder="1" applyAlignment="1" applyProtection="1">
      <alignment horizontal="left" vertical="center"/>
      <protection locked="0"/>
    </xf>
    <xf numFmtId="0" fontId="21" fillId="8" borderId="66" xfId="0" applyFont="1" applyFill="1" applyBorder="1" applyAlignment="1" applyProtection="1">
      <alignment horizontal="center" vertical="center"/>
      <protection locked="0"/>
    </xf>
    <xf numFmtId="0" fontId="21" fillId="8" borderId="81" xfId="0" applyFont="1" applyFill="1" applyBorder="1" applyAlignment="1" applyProtection="1">
      <alignment horizontal="center" vertical="center"/>
      <protection locked="0"/>
    </xf>
    <xf numFmtId="0" fontId="21" fillId="0" borderId="28" xfId="0" applyFont="1" applyBorder="1" applyAlignment="1" applyProtection="1">
      <alignment horizontal="left" vertical="center" shrinkToFit="1"/>
      <protection locked="0"/>
    </xf>
    <xf numFmtId="0" fontId="21" fillId="0" borderId="15" xfId="0" applyFont="1" applyBorder="1" applyAlignment="1" applyProtection="1">
      <alignment horizontal="left" vertical="center" shrinkToFit="1"/>
      <protection locked="0"/>
    </xf>
    <xf numFmtId="0" fontId="21" fillId="0" borderId="29" xfId="0" applyFont="1" applyBorder="1" applyAlignment="1" applyProtection="1">
      <alignment horizontal="left" vertical="center" shrinkToFit="1"/>
      <protection locked="0"/>
    </xf>
    <xf numFmtId="0" fontId="21" fillId="0" borderId="11"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25" xfId="0" applyFont="1" applyBorder="1" applyAlignment="1" applyProtection="1">
      <alignment horizontal="left" vertical="center" shrinkToFit="1"/>
      <protection locked="0"/>
    </xf>
    <xf numFmtId="0" fontId="21" fillId="0" borderId="26" xfId="0" applyFont="1" applyBorder="1" applyAlignment="1" applyProtection="1">
      <alignment horizontal="left" vertical="center" shrinkToFit="1"/>
      <protection locked="0"/>
    </xf>
    <xf numFmtId="0" fontId="21" fillId="0" borderId="35" xfId="0" applyFont="1" applyBorder="1" applyAlignment="1" applyProtection="1">
      <alignment horizontal="left" vertical="center" shrinkToFit="1"/>
      <protection locked="0"/>
    </xf>
    <xf numFmtId="0" fontId="21" fillId="0" borderId="16" xfId="0" applyFont="1" applyBorder="1" applyAlignment="1" applyProtection="1">
      <alignment horizontal="left" vertical="center" shrinkToFit="1"/>
      <protection locked="0"/>
    </xf>
    <xf numFmtId="0" fontId="21" fillId="0" borderId="1" xfId="0" applyFont="1" applyBorder="1" applyAlignment="1" applyProtection="1">
      <alignment horizontal="left" vertical="center" shrinkToFit="1"/>
      <protection locked="0"/>
    </xf>
    <xf numFmtId="0" fontId="21" fillId="0" borderId="5" xfId="0" applyFont="1" applyBorder="1" applyAlignment="1" applyProtection="1">
      <alignment horizontal="left" vertical="center" shrinkToFit="1"/>
      <protection locked="0"/>
    </xf>
    <xf numFmtId="49" fontId="21" fillId="0" borderId="9" xfId="0" applyNumberFormat="1" applyFont="1" applyBorder="1" applyAlignment="1" applyProtection="1">
      <alignment horizontal="center" vertical="center" wrapText="1"/>
      <protection locked="0"/>
    </xf>
    <xf numFmtId="49" fontId="21" fillId="0" borderId="2" xfId="0" applyNumberFormat="1" applyFont="1" applyBorder="1" applyAlignment="1" applyProtection="1">
      <alignment horizontal="center" vertical="center" wrapText="1"/>
      <protection locked="0"/>
    </xf>
    <xf numFmtId="49" fontId="21" fillId="0" borderId="3" xfId="0" applyNumberFormat="1" applyFont="1" applyBorder="1" applyAlignment="1" applyProtection="1">
      <alignment horizontal="center" vertical="center" wrapText="1"/>
      <protection locked="0"/>
    </xf>
    <xf numFmtId="0" fontId="21" fillId="0" borderId="11"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0" borderId="66" xfId="0" applyFont="1" applyBorder="1" applyAlignment="1" applyProtection="1">
      <alignment horizontal="center" vertical="center"/>
      <protection locked="0"/>
    </xf>
    <xf numFmtId="0" fontId="21" fillId="0" borderId="81" xfId="0" applyFont="1" applyBorder="1" applyAlignment="1" applyProtection="1">
      <alignment horizontal="center" vertical="center"/>
      <protection locked="0"/>
    </xf>
    <xf numFmtId="0" fontId="21" fillId="8" borderId="82" xfId="0" applyFont="1" applyFill="1" applyBorder="1" applyAlignment="1" applyProtection="1">
      <alignment horizontal="center" vertical="center"/>
      <protection locked="0"/>
    </xf>
    <xf numFmtId="0" fontId="21" fillId="0" borderId="82"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32" fillId="5" borderId="16" xfId="0" applyFont="1" applyFill="1" applyBorder="1" applyAlignment="1">
      <alignment horizontal="left" vertical="top"/>
    </xf>
    <xf numFmtId="0" fontId="32" fillId="5" borderId="1" xfId="0" applyFont="1" applyFill="1" applyBorder="1" applyAlignment="1">
      <alignment horizontal="left" vertical="top"/>
    </xf>
    <xf numFmtId="0" fontId="32" fillId="5" borderId="5" xfId="0" applyFont="1" applyFill="1" applyBorder="1" applyAlignment="1">
      <alignment horizontal="left" vertical="top"/>
    </xf>
    <xf numFmtId="0" fontId="21" fillId="0" borderId="3" xfId="0" applyFont="1" applyBorder="1" applyAlignment="1" applyProtection="1">
      <alignment horizontal="left" vertical="center"/>
      <protection locked="0"/>
    </xf>
    <xf numFmtId="0" fontId="21" fillId="0" borderId="55" xfId="0" applyFont="1" applyBorder="1" applyAlignment="1" applyProtection="1">
      <alignment horizontal="center" vertical="center"/>
      <protection locked="0"/>
    </xf>
    <xf numFmtId="0" fontId="28" fillId="7" borderId="70" xfId="0" applyFont="1" applyFill="1" applyBorder="1" applyAlignment="1">
      <alignment horizontal="center" vertical="center" wrapText="1"/>
    </xf>
    <xf numFmtId="0" fontId="28" fillId="7" borderId="71" xfId="0" applyFont="1" applyFill="1" applyBorder="1" applyAlignment="1">
      <alignment horizontal="center" vertical="center" wrapText="1"/>
    </xf>
    <xf numFmtId="0" fontId="28" fillId="7" borderId="69" xfId="0" applyFont="1" applyFill="1" applyBorder="1" applyAlignment="1">
      <alignment horizontal="center" vertical="center"/>
    </xf>
    <xf numFmtId="0" fontId="28" fillId="7" borderId="72" xfId="0" applyFont="1" applyFill="1" applyBorder="1" applyAlignment="1">
      <alignment horizontal="center" vertical="center"/>
    </xf>
    <xf numFmtId="0" fontId="26" fillId="44" borderId="11" xfId="0" applyFont="1" applyFill="1" applyBorder="1" applyAlignment="1">
      <alignment vertical="center"/>
    </xf>
    <xf numFmtId="0" fontId="27" fillId="44" borderId="4" xfId="0" applyFont="1" applyFill="1" applyBorder="1" applyAlignment="1">
      <alignment vertical="center"/>
    </xf>
    <xf numFmtId="0" fontId="27" fillId="44" borderId="4" xfId="0" applyFont="1" applyFill="1" applyBorder="1" applyAlignment="1">
      <alignment horizontal="left" vertical="center"/>
    </xf>
    <xf numFmtId="0" fontId="27" fillId="44" borderId="0" xfId="0" applyFont="1" applyFill="1" applyAlignment="1">
      <alignment horizontal="left" vertical="center"/>
    </xf>
    <xf numFmtId="0" fontId="27" fillId="44" borderId="21" xfId="0" applyFont="1" applyFill="1" applyBorder="1" applyAlignment="1">
      <alignment horizontal="left" vertical="center"/>
    </xf>
    <xf numFmtId="0" fontId="28" fillId="44" borderId="9" xfId="0" applyFont="1" applyFill="1" applyBorder="1" applyAlignment="1">
      <alignment horizontal="left" vertical="center" wrapText="1"/>
    </xf>
    <xf numFmtId="0" fontId="28" fillId="44" borderId="2" xfId="0" applyFont="1" applyFill="1" applyBorder="1" applyAlignment="1">
      <alignment horizontal="left" vertical="center" wrapText="1"/>
    </xf>
    <xf numFmtId="0" fontId="28" fillId="44" borderId="3" xfId="0" applyFont="1" applyFill="1" applyBorder="1" applyAlignment="1">
      <alignment horizontal="left" vertical="center" wrapText="1"/>
    </xf>
    <xf numFmtId="0" fontId="21" fillId="44" borderId="9" xfId="0" applyFont="1" applyFill="1" applyBorder="1" applyAlignment="1" applyProtection="1">
      <alignment horizontal="left" vertical="center"/>
      <protection locked="0"/>
    </xf>
    <xf numFmtId="0" fontId="21" fillId="44" borderId="2" xfId="0" applyFont="1" applyFill="1" applyBorder="1" applyAlignment="1" applyProtection="1">
      <alignment horizontal="left" vertical="center"/>
      <protection locked="0"/>
    </xf>
    <xf numFmtId="0" fontId="21" fillId="44" borderId="100" xfId="0" applyFont="1" applyFill="1" applyBorder="1" applyAlignment="1" applyProtection="1">
      <alignment horizontal="left" vertical="center"/>
      <protection locked="0"/>
    </xf>
    <xf numFmtId="0" fontId="50" fillId="44" borderId="106" xfId="0" applyFont="1" applyFill="1" applyBorder="1" applyAlignment="1">
      <alignment horizontal="left" vertical="center"/>
    </xf>
    <xf numFmtId="0" fontId="50" fillId="44" borderId="2" xfId="0" applyFont="1" applyFill="1" applyBorder="1" applyAlignment="1">
      <alignment horizontal="left" vertical="center"/>
    </xf>
    <xf numFmtId="0" fontId="50" fillId="44" borderId="3" xfId="0" applyFont="1" applyFill="1" applyBorder="1" applyAlignment="1">
      <alignment horizontal="left" vertical="center"/>
    </xf>
    <xf numFmtId="0" fontId="28" fillId="44" borderId="9" xfId="0" applyFont="1" applyFill="1" applyBorder="1" applyAlignment="1">
      <alignment horizontal="left" vertical="center"/>
    </xf>
    <xf numFmtId="0" fontId="28" fillId="44" borderId="2" xfId="0" applyFont="1" applyFill="1" applyBorder="1" applyAlignment="1">
      <alignment horizontal="left" vertical="center"/>
    </xf>
    <xf numFmtId="0" fontId="50" fillId="44" borderId="2" xfId="0" applyFont="1" applyFill="1" applyBorder="1" applyAlignment="1">
      <alignment vertical="center"/>
    </xf>
    <xf numFmtId="0" fontId="32" fillId="44" borderId="2" xfId="0" applyFont="1" applyFill="1" applyBorder="1" applyAlignment="1">
      <alignment vertical="center"/>
    </xf>
    <xf numFmtId="0" fontId="21" fillId="44" borderId="2" xfId="0" applyFont="1" applyFill="1" applyBorder="1" applyAlignment="1">
      <alignment vertical="center"/>
    </xf>
    <xf numFmtId="0" fontId="21" fillId="44" borderId="3" xfId="0" applyFont="1" applyFill="1" applyBorder="1" applyAlignment="1">
      <alignment vertical="center"/>
    </xf>
    <xf numFmtId="0" fontId="28" fillId="44" borderId="11" xfId="0" applyFont="1" applyFill="1" applyBorder="1" applyAlignment="1">
      <alignment horizontal="left" vertical="center"/>
    </xf>
    <xf numFmtId="0" fontId="28" fillId="44" borderId="4" xfId="0" applyFont="1" applyFill="1" applyBorder="1" applyAlignment="1">
      <alignment horizontal="left" vertical="center"/>
    </xf>
    <xf numFmtId="0" fontId="21" fillId="44" borderId="4" xfId="0" applyFont="1" applyFill="1" applyBorder="1" applyAlignment="1">
      <alignment horizontal="left" vertical="center"/>
    </xf>
    <xf numFmtId="0" fontId="50" fillId="44" borderId="4" xfId="0" applyFont="1" applyFill="1" applyBorder="1" applyAlignment="1">
      <alignment vertical="center"/>
    </xf>
    <xf numFmtId="0" fontId="32" fillId="44" borderId="4" xfId="0" applyFont="1" applyFill="1" applyBorder="1" applyAlignment="1">
      <alignment vertical="center"/>
    </xf>
    <xf numFmtId="0" fontId="21" fillId="44" borderId="4" xfId="0" applyFont="1" applyFill="1" applyBorder="1" applyAlignment="1">
      <alignment vertical="center"/>
    </xf>
    <xf numFmtId="0" fontId="21" fillId="44" borderId="8" xfId="0" applyFont="1" applyFill="1" applyBorder="1" applyAlignment="1">
      <alignment vertical="center"/>
    </xf>
    <xf numFmtId="0" fontId="28" fillId="44" borderId="9" xfId="0" applyFont="1" applyFill="1" applyBorder="1" applyAlignment="1" applyProtection="1">
      <alignment horizontal="center" vertical="center"/>
      <protection locked="0"/>
    </xf>
    <xf numFmtId="0" fontId="28" fillId="44" borderId="2" xfId="0" applyFont="1" applyFill="1" applyBorder="1" applyAlignment="1">
      <alignment horizontal="left" vertical="center"/>
    </xf>
    <xf numFmtId="179" fontId="28" fillId="44" borderId="2" xfId="0" applyNumberFormat="1" applyFont="1" applyFill="1" applyBorder="1" applyAlignment="1">
      <alignment vertical="center"/>
    </xf>
    <xf numFmtId="0" fontId="28" fillId="44" borderId="2" xfId="0" applyFont="1" applyFill="1" applyBorder="1" applyAlignment="1">
      <alignment horizontal="center" vertical="center"/>
    </xf>
    <xf numFmtId="0" fontId="28" fillId="44" borderId="3" xfId="0" applyFont="1" applyFill="1" applyBorder="1" applyAlignment="1">
      <alignment horizontal="center" vertical="center"/>
    </xf>
    <xf numFmtId="0" fontId="32" fillId="44" borderId="13" xfId="0" applyFont="1" applyFill="1" applyBorder="1" applyAlignment="1" applyProtection="1">
      <alignment horizontal="center" vertical="center"/>
      <protection locked="0"/>
    </xf>
    <xf numFmtId="0" fontId="32" fillId="44" borderId="39" xfId="0" applyFont="1" applyFill="1" applyBorder="1" applyAlignment="1" applyProtection="1">
      <alignment horizontal="center" vertical="center"/>
      <protection locked="0"/>
    </xf>
    <xf numFmtId="0" fontId="32" fillId="44" borderId="106" xfId="0" applyFont="1" applyFill="1" applyBorder="1" applyAlignment="1">
      <alignment horizontal="left" vertical="center" shrinkToFit="1"/>
    </xf>
    <xf numFmtId="0" fontId="32" fillId="44" borderId="2" xfId="0" applyFont="1" applyFill="1" applyBorder="1" applyAlignment="1">
      <alignment horizontal="left" vertical="center" shrinkToFit="1"/>
    </xf>
    <xf numFmtId="0" fontId="32" fillId="44" borderId="3" xfId="0" applyFont="1" applyFill="1" applyBorder="1" applyAlignment="1">
      <alignment horizontal="left" vertical="center" shrinkToFit="1"/>
    </xf>
    <xf numFmtId="0" fontId="32" fillId="44" borderId="87" xfId="0" applyFont="1" applyFill="1" applyBorder="1" applyAlignment="1">
      <alignment horizontal="left" vertical="center"/>
    </xf>
    <xf numFmtId="0" fontId="32" fillId="44" borderId="7" xfId="0" applyFont="1" applyFill="1" applyBorder="1" applyAlignment="1">
      <alignment horizontal="left" vertical="center"/>
    </xf>
    <xf numFmtId="0" fontId="32" fillId="44" borderId="55" xfId="0" applyFont="1" applyFill="1" applyBorder="1" applyAlignment="1">
      <alignment horizontal="left" vertical="center"/>
    </xf>
    <xf numFmtId="0" fontId="32" fillId="44" borderId="2" xfId="0" applyFont="1" applyFill="1" applyBorder="1" applyAlignment="1" applyProtection="1">
      <alignment horizontal="center" vertical="center"/>
      <protection locked="0"/>
    </xf>
    <xf numFmtId="0" fontId="32" fillId="44" borderId="3" xfId="0" applyFont="1" applyFill="1" applyBorder="1" applyAlignment="1" applyProtection="1">
      <alignment horizontal="center" vertical="center"/>
      <protection locked="0"/>
    </xf>
    <xf numFmtId="0" fontId="21" fillId="44" borderId="11" xfId="0" applyFont="1" applyFill="1" applyBorder="1" applyAlignment="1">
      <alignment horizontal="center" vertical="center"/>
    </xf>
    <xf numFmtId="0" fontId="21" fillId="44" borderId="2" xfId="0" applyFont="1" applyFill="1" applyBorder="1" applyAlignment="1">
      <alignment horizontal="center" vertical="center"/>
    </xf>
    <xf numFmtId="0" fontId="32" fillId="44" borderId="106" xfId="0" applyFont="1" applyFill="1" applyBorder="1" applyAlignment="1">
      <alignment horizontal="right" vertical="center" shrinkToFit="1"/>
    </xf>
    <xf numFmtId="0" fontId="32" fillId="44" borderId="2" xfId="0" applyFont="1" applyFill="1" applyBorder="1" applyAlignment="1">
      <alignment horizontal="right" vertical="center" shrinkToFit="1"/>
    </xf>
    <xf numFmtId="0" fontId="32" fillId="44" borderId="2" xfId="0" applyFont="1" applyFill="1" applyBorder="1" applyAlignment="1" applyProtection="1">
      <alignment horizontal="center" vertical="center" shrinkToFit="1"/>
      <protection locked="0"/>
    </xf>
    <xf numFmtId="0" fontId="32" fillId="44" borderId="3" xfId="0" applyFont="1" applyFill="1" applyBorder="1" applyAlignment="1">
      <alignment horizontal="center" vertical="center" shrinkToFit="1"/>
    </xf>
    <xf numFmtId="0" fontId="31" fillId="44" borderId="9" xfId="0" applyFont="1" applyFill="1" applyBorder="1" applyAlignment="1">
      <alignment horizontal="left" vertical="center" shrinkToFit="1"/>
    </xf>
    <xf numFmtId="0" fontId="31" fillId="44" borderId="2" xfId="0" applyFont="1" applyFill="1" applyBorder="1" applyAlignment="1">
      <alignment horizontal="left" vertical="center" shrinkToFit="1"/>
    </xf>
    <xf numFmtId="0" fontId="31" fillId="44" borderId="2" xfId="0" applyFont="1" applyFill="1" applyBorder="1" applyAlignment="1" applyProtection="1">
      <alignment horizontal="center" vertical="center" shrinkToFit="1"/>
      <protection locked="0"/>
    </xf>
    <xf numFmtId="0" fontId="31" fillId="44" borderId="3" xfId="0" applyFont="1" applyFill="1" applyBorder="1" applyAlignment="1">
      <alignment horizontal="center" vertical="center" shrinkToFit="1"/>
    </xf>
    <xf numFmtId="178" fontId="31" fillId="44" borderId="9" xfId="0" applyNumberFormat="1" applyFont="1" applyFill="1" applyBorder="1" applyAlignment="1">
      <alignment horizontal="left" vertical="center" shrinkToFit="1"/>
    </xf>
    <xf numFmtId="178" fontId="31" fillId="44" borderId="2" xfId="0" applyNumberFormat="1" applyFont="1" applyFill="1" applyBorder="1" applyAlignment="1">
      <alignment horizontal="left" vertical="center" shrinkToFit="1"/>
    </xf>
    <xf numFmtId="178" fontId="31" fillId="44" borderId="3" xfId="0" applyNumberFormat="1" applyFont="1" applyFill="1" applyBorder="1" applyAlignment="1">
      <alignment horizontal="left" vertical="center" shrinkToFit="1"/>
    </xf>
    <xf numFmtId="0" fontId="32" fillId="44" borderId="11" xfId="0" applyFont="1" applyFill="1" applyBorder="1" applyAlignment="1" applyProtection="1">
      <alignment horizontal="center" vertical="center"/>
      <protection locked="0"/>
    </xf>
    <xf numFmtId="0" fontId="32" fillId="44" borderId="65" xfId="0" applyFont="1" applyFill="1" applyBorder="1" applyAlignment="1" applyProtection="1">
      <alignment horizontal="center" vertical="center"/>
      <protection locked="0"/>
    </xf>
    <xf numFmtId="178" fontId="31" fillId="44" borderId="2" xfId="0" applyNumberFormat="1" applyFont="1" applyFill="1" applyBorder="1" applyAlignment="1" applyProtection="1">
      <alignment horizontal="center" vertical="center" shrinkToFit="1"/>
      <protection locked="0"/>
    </xf>
    <xf numFmtId="0" fontId="31" fillId="44" borderId="16" xfId="0" applyFont="1" applyFill="1" applyBorder="1" applyAlignment="1">
      <alignment horizontal="left" vertical="center" shrinkToFit="1"/>
    </xf>
    <xf numFmtId="0" fontId="31" fillId="44" borderId="1" xfId="0" applyFont="1" applyFill="1" applyBorder="1" applyAlignment="1">
      <alignment horizontal="left" vertical="center" shrinkToFit="1"/>
    </xf>
    <xf numFmtId="0" fontId="31" fillId="44" borderId="5" xfId="0" applyFont="1" applyFill="1" applyBorder="1" applyAlignment="1">
      <alignment horizontal="left" vertical="center" shrinkToFit="1"/>
    </xf>
    <xf numFmtId="0" fontId="32" fillId="44" borderId="16" xfId="0" applyFont="1" applyFill="1" applyBorder="1" applyAlignment="1" applyProtection="1">
      <alignment horizontal="center" vertical="center"/>
      <protection locked="0"/>
    </xf>
    <xf numFmtId="0" fontId="32" fillId="44" borderId="17" xfId="0" applyFont="1" applyFill="1" applyBorder="1" applyAlignment="1" applyProtection="1">
      <alignment horizontal="center" vertical="center"/>
      <protection locked="0"/>
    </xf>
    <xf numFmtId="0" fontId="32" fillId="44" borderId="9" xfId="0" applyFont="1" applyFill="1" applyBorder="1" applyAlignment="1" applyProtection="1">
      <alignment horizontal="center" vertical="center"/>
      <protection locked="0"/>
    </xf>
    <xf numFmtId="0" fontId="32" fillId="44" borderId="100" xfId="0" applyFont="1" applyFill="1" applyBorder="1" applyAlignment="1" applyProtection="1">
      <alignment horizontal="center" vertical="center"/>
      <protection locked="0"/>
    </xf>
    <xf numFmtId="178" fontId="31" fillId="44" borderId="2" xfId="0" applyNumberFormat="1" applyFont="1" applyFill="1" applyBorder="1" applyAlignment="1" applyProtection="1">
      <alignment horizontal="center" vertical="center" wrapText="1" shrinkToFit="1"/>
      <protection locked="0"/>
    </xf>
    <xf numFmtId="0" fontId="31" fillId="44" borderId="3" xfId="0" applyFont="1" applyFill="1" applyBorder="1" applyAlignment="1">
      <alignment horizontal="left" vertical="center" shrinkToFit="1"/>
    </xf>
  </cellXfs>
  <cellStyles count="51">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ハイパーリンク" xfId="1" builtinId="8"/>
    <cellStyle name="ハイパーリンク 2" xfId="46" xr:uid="{00000000-0005-0000-0000-00001C000000}"/>
    <cellStyle name="メモ 2" xfId="43" xr:uid="{00000000-0005-0000-0000-00001D000000}"/>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10" xfId="50" xr:uid="{00000000-0005-0000-0000-00002B000000}"/>
    <cellStyle name="標準 2" xfId="42" xr:uid="{00000000-0005-0000-0000-00002C000000}"/>
    <cellStyle name="標準 2 2" xfId="45" xr:uid="{00000000-0005-0000-0000-00002D000000}"/>
    <cellStyle name="標準 3" xfId="44" xr:uid="{00000000-0005-0000-0000-00002E000000}"/>
    <cellStyle name="標準 4" xfId="47" xr:uid="{00000000-0005-0000-0000-00002F000000}"/>
    <cellStyle name="標準 5" xfId="48" xr:uid="{00000000-0005-0000-0000-000030000000}"/>
    <cellStyle name="標準 6" xfId="49" xr:uid="{00000000-0005-0000-0000-000031000000}"/>
    <cellStyle name="良い" xfId="7" builtinId="26" customBuiltin="1"/>
  </cellStyles>
  <dxfs count="40">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ont>
        <color theme="0" tint="-0.24994659260841701"/>
      </font>
      <fill>
        <patternFill>
          <bgColor theme="0" tint="-0.24994659260841701"/>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rgb="FFBFBFB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rgb="FFFFFFCC"/>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s>
  <tableStyles count="0" defaultTableStyle="TableStyleMedium2" defaultPivotStyle="PivotStyleLight16"/>
  <colors>
    <mruColors>
      <color rgb="FFFFFFCC"/>
      <color rgb="FF0000FF"/>
      <color rgb="FF0033CC"/>
      <color rgb="FF3333CC"/>
      <color rgb="FF6699FF"/>
      <color rgb="FF3366FF"/>
      <color rgb="FFBFBFBF"/>
      <color rgb="FFFFFFFF"/>
      <color rgb="FF99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20</xdr:row>
          <xdr:rowOff>0</xdr:rowOff>
        </xdr:from>
        <xdr:to>
          <xdr:col>8</xdr:col>
          <xdr:colOff>47625</xdr:colOff>
          <xdr:row>20</xdr:row>
          <xdr:rowOff>66675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0</xdr:rowOff>
        </xdr:from>
        <xdr:to>
          <xdr:col>8</xdr:col>
          <xdr:colOff>47625</xdr:colOff>
          <xdr:row>21</xdr:row>
          <xdr:rowOff>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0</xdr:rowOff>
        </xdr:from>
        <xdr:to>
          <xdr:col>8</xdr:col>
          <xdr:colOff>47625</xdr:colOff>
          <xdr:row>20</xdr:row>
          <xdr:rowOff>57150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0</xdr:rowOff>
        </xdr:from>
        <xdr:to>
          <xdr:col>2</xdr:col>
          <xdr:colOff>133350</xdr:colOff>
          <xdr:row>29</xdr:row>
          <xdr:rowOff>123825</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20</xdr:row>
          <xdr:rowOff>0</xdr:rowOff>
        </xdr:from>
        <xdr:to>
          <xdr:col>3</xdr:col>
          <xdr:colOff>180975</xdr:colOff>
          <xdr:row>21</xdr:row>
          <xdr:rowOff>123825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0</xdr:rowOff>
        </xdr:from>
        <xdr:to>
          <xdr:col>2</xdr:col>
          <xdr:colOff>152400</xdr:colOff>
          <xdr:row>21</xdr:row>
          <xdr:rowOff>9525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0</xdr:rowOff>
        </xdr:from>
        <xdr:to>
          <xdr:col>2</xdr:col>
          <xdr:colOff>152400</xdr:colOff>
          <xdr:row>21</xdr:row>
          <xdr:rowOff>19050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20</xdr:row>
          <xdr:rowOff>0</xdr:rowOff>
        </xdr:from>
        <xdr:to>
          <xdr:col>8</xdr:col>
          <xdr:colOff>47625</xdr:colOff>
          <xdr:row>20</xdr:row>
          <xdr:rowOff>85725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0</xdr:rowOff>
        </xdr:from>
        <xdr:to>
          <xdr:col>8</xdr:col>
          <xdr:colOff>47625</xdr:colOff>
          <xdr:row>20</xdr:row>
          <xdr:rowOff>85725</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0</xdr:rowOff>
        </xdr:from>
        <xdr:to>
          <xdr:col>8</xdr:col>
          <xdr:colOff>47625</xdr:colOff>
          <xdr:row>20</xdr:row>
          <xdr:rowOff>76200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0</xdr:rowOff>
        </xdr:from>
        <xdr:to>
          <xdr:col>2</xdr:col>
          <xdr:colOff>152400</xdr:colOff>
          <xdr:row>21</xdr:row>
          <xdr:rowOff>19050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21</xdr:row>
          <xdr:rowOff>0</xdr:rowOff>
        </xdr:from>
        <xdr:to>
          <xdr:col>2</xdr:col>
          <xdr:colOff>152400</xdr:colOff>
          <xdr:row>21</xdr:row>
          <xdr:rowOff>104775</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21</xdr:row>
          <xdr:rowOff>0</xdr:rowOff>
        </xdr:from>
        <xdr:to>
          <xdr:col>8</xdr:col>
          <xdr:colOff>47625</xdr:colOff>
          <xdr:row>21</xdr:row>
          <xdr:rowOff>85725</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21</xdr:row>
          <xdr:rowOff>0</xdr:rowOff>
        </xdr:from>
        <xdr:to>
          <xdr:col>8</xdr:col>
          <xdr:colOff>47625</xdr:colOff>
          <xdr:row>21</xdr:row>
          <xdr:rowOff>85725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21</xdr:row>
          <xdr:rowOff>0</xdr:rowOff>
        </xdr:from>
        <xdr:to>
          <xdr:col>8</xdr:col>
          <xdr:colOff>47625</xdr:colOff>
          <xdr:row>21</xdr:row>
          <xdr:rowOff>76200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21</xdr:row>
          <xdr:rowOff>0</xdr:rowOff>
        </xdr:from>
        <xdr:to>
          <xdr:col>2</xdr:col>
          <xdr:colOff>152400</xdr:colOff>
          <xdr:row>21</xdr:row>
          <xdr:rowOff>104775</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20</xdr:row>
          <xdr:rowOff>0</xdr:rowOff>
        </xdr:from>
        <xdr:to>
          <xdr:col>8</xdr:col>
          <xdr:colOff>47625</xdr:colOff>
          <xdr:row>20</xdr:row>
          <xdr:rowOff>66675</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0</xdr:rowOff>
        </xdr:from>
        <xdr:to>
          <xdr:col>8</xdr:col>
          <xdr:colOff>47625</xdr:colOff>
          <xdr:row>21</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0</xdr:rowOff>
        </xdr:from>
        <xdr:to>
          <xdr:col>8</xdr:col>
          <xdr:colOff>47625</xdr:colOff>
          <xdr:row>20</xdr:row>
          <xdr:rowOff>57150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47625</xdr:rowOff>
        </xdr:to>
        <xdr:sp macro="" textlink="">
          <xdr:nvSpPr>
            <xdr:cNvPr id="89089" name="Group Box 1" hidden="1">
              <a:extLst>
                <a:ext uri="{63B3BB69-23CF-44E3-9099-C40C66FF867C}">
                  <a14:compatExt spid="_x0000_s89089"/>
                </a:ext>
                <a:ext uri="{FF2B5EF4-FFF2-40B4-BE49-F238E27FC236}">
                  <a16:creationId xmlns:a16="http://schemas.microsoft.com/office/drawing/2014/main" id="{00000000-0008-0000-0100-000001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76200</xdr:rowOff>
        </xdr:to>
        <xdr:sp macro="" textlink="">
          <xdr:nvSpPr>
            <xdr:cNvPr id="89090" name="Group Box 2" hidden="1">
              <a:extLst>
                <a:ext uri="{63B3BB69-23CF-44E3-9099-C40C66FF867C}">
                  <a14:compatExt spid="_x0000_s89090"/>
                </a:ext>
                <a:ext uri="{FF2B5EF4-FFF2-40B4-BE49-F238E27FC236}">
                  <a16:creationId xmlns:a16="http://schemas.microsoft.com/office/drawing/2014/main" id="{00000000-0008-0000-0100-000002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47625</xdr:rowOff>
        </xdr:to>
        <xdr:sp macro="" textlink="">
          <xdr:nvSpPr>
            <xdr:cNvPr id="89091" name="Group Box 3" hidden="1">
              <a:extLst>
                <a:ext uri="{63B3BB69-23CF-44E3-9099-C40C66FF867C}">
                  <a14:compatExt spid="_x0000_s89091"/>
                </a:ext>
                <a:ext uri="{FF2B5EF4-FFF2-40B4-BE49-F238E27FC236}">
                  <a16:creationId xmlns:a16="http://schemas.microsoft.com/office/drawing/2014/main" id="{00000000-0008-0000-0100-000003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142875</xdr:rowOff>
        </xdr:to>
        <xdr:sp macro="" textlink="">
          <xdr:nvSpPr>
            <xdr:cNvPr id="89092" name="Group Box 4" hidden="1">
              <a:extLst>
                <a:ext uri="{63B3BB69-23CF-44E3-9099-C40C66FF867C}">
                  <a14:compatExt spid="_x0000_s89092"/>
                </a:ext>
                <a:ext uri="{FF2B5EF4-FFF2-40B4-BE49-F238E27FC236}">
                  <a16:creationId xmlns:a16="http://schemas.microsoft.com/office/drawing/2014/main" id="{00000000-0008-0000-0100-00000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2</xdr:col>
          <xdr:colOff>352425</xdr:colOff>
          <xdr:row>1</xdr:row>
          <xdr:rowOff>161925</xdr:rowOff>
        </xdr:to>
        <xdr:sp macro="" textlink="">
          <xdr:nvSpPr>
            <xdr:cNvPr id="89093" name="Group Box 5" hidden="1">
              <a:extLst>
                <a:ext uri="{63B3BB69-23CF-44E3-9099-C40C66FF867C}">
                  <a14:compatExt spid="_x0000_s89093"/>
                </a:ext>
                <a:ext uri="{FF2B5EF4-FFF2-40B4-BE49-F238E27FC236}">
                  <a16:creationId xmlns:a16="http://schemas.microsoft.com/office/drawing/2014/main" id="{00000000-0008-0000-0100-00000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76200</xdr:rowOff>
        </xdr:to>
        <xdr:sp macro="" textlink="">
          <xdr:nvSpPr>
            <xdr:cNvPr id="89094" name="Group Box 6" hidden="1">
              <a:extLst>
                <a:ext uri="{63B3BB69-23CF-44E3-9099-C40C66FF867C}">
                  <a14:compatExt spid="_x0000_s89094"/>
                </a:ext>
                <a:ext uri="{FF2B5EF4-FFF2-40B4-BE49-F238E27FC236}">
                  <a16:creationId xmlns:a16="http://schemas.microsoft.com/office/drawing/2014/main" id="{00000000-0008-0000-0100-00000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85725</xdr:rowOff>
        </xdr:to>
        <xdr:sp macro="" textlink="">
          <xdr:nvSpPr>
            <xdr:cNvPr id="89095" name="Group Box 7" hidden="1">
              <a:extLst>
                <a:ext uri="{63B3BB69-23CF-44E3-9099-C40C66FF867C}">
                  <a14:compatExt spid="_x0000_s89095"/>
                </a:ext>
                <a:ext uri="{FF2B5EF4-FFF2-40B4-BE49-F238E27FC236}">
                  <a16:creationId xmlns:a16="http://schemas.microsoft.com/office/drawing/2014/main" id="{00000000-0008-0000-0100-00000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66675</xdr:rowOff>
        </xdr:to>
        <xdr:sp macro="" textlink="">
          <xdr:nvSpPr>
            <xdr:cNvPr id="89096" name="Group Box 8" hidden="1">
              <a:extLst>
                <a:ext uri="{63B3BB69-23CF-44E3-9099-C40C66FF867C}">
                  <a14:compatExt spid="_x0000_s89096"/>
                </a:ext>
                <a:ext uri="{FF2B5EF4-FFF2-40B4-BE49-F238E27FC236}">
                  <a16:creationId xmlns:a16="http://schemas.microsoft.com/office/drawing/2014/main" id="{00000000-0008-0000-0100-00000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66675</xdr:rowOff>
        </xdr:to>
        <xdr:sp macro="" textlink="">
          <xdr:nvSpPr>
            <xdr:cNvPr id="89097" name="Group Box 9" hidden="1">
              <a:extLst>
                <a:ext uri="{63B3BB69-23CF-44E3-9099-C40C66FF867C}">
                  <a14:compatExt spid="_x0000_s89097"/>
                </a:ext>
                <a:ext uri="{FF2B5EF4-FFF2-40B4-BE49-F238E27FC236}">
                  <a16:creationId xmlns:a16="http://schemas.microsoft.com/office/drawing/2014/main" id="{00000000-0008-0000-0100-00000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57150</xdr:rowOff>
        </xdr:to>
        <xdr:sp macro="" textlink="">
          <xdr:nvSpPr>
            <xdr:cNvPr id="89098" name="Group Box 10" hidden="1">
              <a:extLst>
                <a:ext uri="{63B3BB69-23CF-44E3-9099-C40C66FF867C}">
                  <a14:compatExt spid="_x0000_s89098"/>
                </a:ext>
                <a:ext uri="{FF2B5EF4-FFF2-40B4-BE49-F238E27FC236}">
                  <a16:creationId xmlns:a16="http://schemas.microsoft.com/office/drawing/2014/main" id="{00000000-0008-0000-0100-00000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85725</xdr:rowOff>
        </xdr:to>
        <xdr:sp macro="" textlink="">
          <xdr:nvSpPr>
            <xdr:cNvPr id="89099" name="Group Box 11" hidden="1">
              <a:extLst>
                <a:ext uri="{63B3BB69-23CF-44E3-9099-C40C66FF867C}">
                  <a14:compatExt spid="_x0000_s89099"/>
                </a:ext>
                <a:ext uri="{FF2B5EF4-FFF2-40B4-BE49-F238E27FC236}">
                  <a16:creationId xmlns:a16="http://schemas.microsoft.com/office/drawing/2014/main" id="{00000000-0008-0000-0100-00000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76200</xdr:rowOff>
        </xdr:to>
        <xdr:sp macro="" textlink="">
          <xdr:nvSpPr>
            <xdr:cNvPr id="89100" name="Group Box 12" hidden="1">
              <a:extLst>
                <a:ext uri="{63B3BB69-23CF-44E3-9099-C40C66FF867C}">
                  <a14:compatExt spid="_x0000_s89100"/>
                </a:ext>
                <a:ext uri="{FF2B5EF4-FFF2-40B4-BE49-F238E27FC236}">
                  <a16:creationId xmlns:a16="http://schemas.microsoft.com/office/drawing/2014/main" id="{00000000-0008-0000-0100-00000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66675</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1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66675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1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57150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1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76200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1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47625</xdr:rowOff>
        </xdr:to>
        <xdr:sp macro="" textlink="">
          <xdr:nvSpPr>
            <xdr:cNvPr id="89105" name="Group Box 17" hidden="1">
              <a:extLst>
                <a:ext uri="{63B3BB69-23CF-44E3-9099-C40C66FF867C}">
                  <a14:compatExt spid="_x0000_s89105"/>
                </a:ext>
                <a:ext uri="{FF2B5EF4-FFF2-40B4-BE49-F238E27FC236}">
                  <a16:creationId xmlns:a16="http://schemas.microsoft.com/office/drawing/2014/main" id="{00000000-0008-0000-0100-000011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76200</xdr:rowOff>
        </xdr:to>
        <xdr:sp macro="" textlink="">
          <xdr:nvSpPr>
            <xdr:cNvPr id="89106" name="Group Box 18" hidden="1">
              <a:extLst>
                <a:ext uri="{63B3BB69-23CF-44E3-9099-C40C66FF867C}">
                  <a14:compatExt spid="_x0000_s89106"/>
                </a:ext>
                <a:ext uri="{FF2B5EF4-FFF2-40B4-BE49-F238E27FC236}">
                  <a16:creationId xmlns:a16="http://schemas.microsoft.com/office/drawing/2014/main" id="{00000000-0008-0000-0100-000012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47625</xdr:rowOff>
        </xdr:to>
        <xdr:sp macro="" textlink="">
          <xdr:nvSpPr>
            <xdr:cNvPr id="89107" name="Group Box 19" hidden="1">
              <a:extLst>
                <a:ext uri="{63B3BB69-23CF-44E3-9099-C40C66FF867C}">
                  <a14:compatExt spid="_x0000_s89107"/>
                </a:ext>
                <a:ext uri="{FF2B5EF4-FFF2-40B4-BE49-F238E27FC236}">
                  <a16:creationId xmlns:a16="http://schemas.microsoft.com/office/drawing/2014/main" id="{00000000-0008-0000-0100-000013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209550</xdr:rowOff>
        </xdr:from>
        <xdr:to>
          <xdr:col>2</xdr:col>
          <xdr:colOff>19050</xdr:colOff>
          <xdr:row>0</xdr:row>
          <xdr:rowOff>238125</xdr:rowOff>
        </xdr:to>
        <xdr:sp macro="" textlink="">
          <xdr:nvSpPr>
            <xdr:cNvPr id="94209" name="Group Box 1" hidden="1">
              <a:extLst>
                <a:ext uri="{63B3BB69-23CF-44E3-9099-C40C66FF867C}">
                  <a14:compatExt spid="_x0000_s94209"/>
                </a:ext>
                <a:ext uri="{FF2B5EF4-FFF2-40B4-BE49-F238E27FC236}">
                  <a16:creationId xmlns:a16="http://schemas.microsoft.com/office/drawing/2014/main" id="{00000000-0008-0000-0200-0000017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52</xdr:col>
      <xdr:colOff>114300</xdr:colOff>
      <xdr:row>1</xdr:row>
      <xdr:rowOff>47625</xdr:rowOff>
    </xdr:from>
    <xdr:ext cx="3829050" cy="1200150"/>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439150" y="390525"/>
          <a:ext cx="3829050" cy="1200150"/>
        </a:xfrm>
        <a:prstGeom prst="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メイリオ" panose="020B0604030504040204" pitchFamily="50" charset="-128"/>
              <a:ea typeface="メイリオ" panose="020B0604030504040204" pitchFamily="50" charset="-128"/>
            </a:rPr>
            <a:t>黄色の箇所は必須となります</a:t>
          </a:r>
          <a:endParaRPr kumimoji="1" lang="en-US" altLang="ja-JP" sz="1100">
            <a:solidFill>
              <a:srgbClr val="FF0000"/>
            </a:solidFill>
            <a:latin typeface="メイリオ" panose="020B0604030504040204" pitchFamily="50" charset="-128"/>
            <a:ea typeface="メイリオ" panose="020B0604030504040204" pitchFamily="50" charset="-128"/>
          </a:endParaRPr>
        </a:p>
        <a:p>
          <a:pPr algn="l"/>
          <a:r>
            <a:rPr kumimoji="1" lang="ja-JP" altLang="en-US" sz="1100">
              <a:solidFill>
                <a:srgbClr val="FF0000"/>
              </a:solidFill>
              <a:latin typeface="メイリオ" panose="020B0604030504040204" pitchFamily="50" charset="-128"/>
              <a:ea typeface="メイリオ" panose="020B0604030504040204" pitchFamily="50" charset="-128"/>
            </a:rPr>
            <a:t>ご記入・選択漏れのございませんようご注意ください。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2</xdr:col>
          <xdr:colOff>57150</xdr:colOff>
          <xdr:row>4</xdr:row>
          <xdr:rowOff>47625</xdr:rowOff>
        </xdr:to>
        <xdr:sp macro="" textlink="">
          <xdr:nvSpPr>
            <xdr:cNvPr id="94210" name="Group Box 2" hidden="1">
              <a:extLst>
                <a:ext uri="{63B3BB69-23CF-44E3-9099-C40C66FF867C}">
                  <a14:compatExt spid="_x0000_s94210"/>
                </a:ext>
                <a:ext uri="{FF2B5EF4-FFF2-40B4-BE49-F238E27FC236}">
                  <a16:creationId xmlns:a16="http://schemas.microsoft.com/office/drawing/2014/main" id="{00000000-0008-0000-0200-0000027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40</xdr:col>
      <xdr:colOff>123825</xdr:colOff>
      <xdr:row>5</xdr:row>
      <xdr:rowOff>0</xdr:rowOff>
    </xdr:from>
    <xdr:to>
      <xdr:col>40</xdr:col>
      <xdr:colOff>123826</xdr:colOff>
      <xdr:row>5</xdr:row>
      <xdr:rowOff>57150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8324850" y="1076325"/>
          <a:ext cx="0" cy="5715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66675</xdr:colOff>
      <xdr:row>21</xdr:row>
      <xdr:rowOff>1</xdr:rowOff>
    </xdr:from>
    <xdr:to>
      <xdr:col>52</xdr:col>
      <xdr:colOff>95250</xdr:colOff>
      <xdr:row>42</xdr:row>
      <xdr:rowOff>4660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8391525" y="3952876"/>
          <a:ext cx="28575" cy="4519509"/>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142875</xdr:colOff>
      <xdr:row>21</xdr:row>
      <xdr:rowOff>0</xdr:rowOff>
    </xdr:from>
    <xdr:to>
      <xdr:col>70</xdr:col>
      <xdr:colOff>133350</xdr:colOff>
      <xdr:row>42</xdr:row>
      <xdr:rowOff>19050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467725" y="3952875"/>
          <a:ext cx="3743325" cy="45339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●変更が不要の場合は、記入不要です。</a:t>
          </a:r>
          <a:endParaRPr lang="ja-JP" altLang="ja-JP" sz="800">
            <a:effectLst/>
            <a:latin typeface="+mn-ea"/>
            <a:ea typeface="+mn-ea"/>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123825</xdr:colOff>
      <xdr:row>8</xdr:row>
      <xdr:rowOff>9525</xdr:rowOff>
    </xdr:from>
    <xdr:to>
      <xdr:col>40</xdr:col>
      <xdr:colOff>123826</xdr:colOff>
      <xdr:row>10</xdr:row>
      <xdr:rowOff>57150</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flipH="1">
          <a:off x="8886825" y="1971675"/>
          <a:ext cx="1" cy="61912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254374</xdr:colOff>
      <xdr:row>8</xdr:row>
      <xdr:rowOff>18489</xdr:rowOff>
    </xdr:from>
    <xdr:to>
      <xdr:col>70</xdr:col>
      <xdr:colOff>123265</xdr:colOff>
      <xdr:row>9</xdr:row>
      <xdr:rowOff>280147</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9219080" y="2057960"/>
          <a:ext cx="6043332" cy="55301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V-CUBE ONE</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を初めてお申込みの場合は基本契約を選択してください。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プランを変更される場合は変更契約を選択のうえ、お客様番号・契約</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をご記入ください。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114300</xdr:colOff>
      <xdr:row>20</xdr:row>
      <xdr:rowOff>38100</xdr:rowOff>
    </xdr:from>
    <xdr:to>
      <xdr:col>40</xdr:col>
      <xdr:colOff>123827</xdr:colOff>
      <xdr:row>28</xdr:row>
      <xdr:rowOff>19050</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H="1">
          <a:off x="8877300" y="3048000"/>
          <a:ext cx="9527" cy="36957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247650</xdr:colOff>
      <xdr:row>20</xdr:row>
      <xdr:rowOff>47625</xdr:rowOff>
    </xdr:from>
    <xdr:to>
      <xdr:col>71</xdr:col>
      <xdr:colOff>14941</xdr:colOff>
      <xdr:row>27</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315885" y="4671919"/>
          <a:ext cx="5669056" cy="176025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●お申込みされる種別を一つ選択してください。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複数お申込みがある場合は、その数だけお申込書（本ページのみで結構です）を作成願います。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Port</a:t>
          </a:r>
          <a:r>
            <a:rPr kumimoji="1" lang="ja-JP" altLang="en-US" sz="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数（最大接続数）は３以上からお申込み可能です</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追加ストレージの容量設定について記述がない場合は、</a:t>
          </a:r>
          <a:r>
            <a:rPr kumimoji="1" lang="ja-JP" altLang="en-US" sz="800" b="1">
              <a:solidFill>
                <a:srgbClr val="FF0000"/>
              </a:solidFill>
              <a:effectLst/>
              <a:latin typeface="メイリオ" panose="020B0604030504040204" pitchFamily="50" charset="-128"/>
              <a:ea typeface="メイリオ" panose="020B0604030504040204" pitchFamily="50" charset="-128"/>
              <a:cs typeface="+mn-cs"/>
            </a:rPr>
            <a:t>１：１で割り当てさせていただきます</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a:t>
          </a:r>
          <a:endParaRPr kumimoji="1" lang="en-US" altLang="ja-JP" sz="8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20GB</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を追加された場合は、ミーティングへの割り当て</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10GB</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、セミナーへの割り当てを</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10GB</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とします。）</a:t>
          </a:r>
          <a:endParaRPr lang="ja-JP" altLang="ja-JP" sz="800">
            <a:effectLst/>
            <a:latin typeface="メイリオ" panose="020B0604030504040204" pitchFamily="50" charset="-128"/>
            <a:ea typeface="メイリオ" panose="020B0604030504040204" pitchFamily="50" charset="-128"/>
          </a:endParaRPr>
        </a:p>
        <a:p>
          <a:r>
            <a:rPr kumimoji="1" lang="ja-JP" altLang="ja-JP" sz="80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800" b="1">
              <a:solidFill>
                <a:srgbClr val="FF0000"/>
              </a:solidFill>
              <a:effectLst/>
              <a:latin typeface="メイリオ" panose="020B0604030504040204" pitchFamily="50" charset="-128"/>
              <a:ea typeface="メイリオ" panose="020B0604030504040204" pitchFamily="50" charset="-128"/>
              <a:cs typeface="+mn-cs"/>
            </a:rPr>
            <a:t>初期ストレージ及び追加ストレージについては、申し込み後の設定変更はできません。</a:t>
          </a:r>
          <a:endParaRPr kumimoji="1" lang="en-US" altLang="ja-JP" sz="800" b="1">
            <a:solidFill>
              <a:srgbClr val="FF0000"/>
            </a:solidFill>
            <a:effectLst/>
            <a:latin typeface="メイリオ" panose="020B0604030504040204" pitchFamily="50" charset="-128"/>
            <a:ea typeface="メイリオ" panose="020B0604030504040204" pitchFamily="50" charset="-128"/>
            <a:cs typeface="+mn-cs"/>
          </a:endParaRPr>
        </a:p>
        <a:p>
          <a:r>
            <a:rPr kumimoji="1" lang="ja-JP" altLang="ja-JP" sz="800">
              <a:solidFill>
                <a:schemeClr val="dk1"/>
              </a:solidFill>
              <a:effectLst/>
              <a:latin typeface="メイリオ" panose="020B0604030504040204" pitchFamily="50" charset="-128"/>
              <a:ea typeface="メイリオ" panose="020B0604030504040204" pitchFamily="50" charset="-128"/>
              <a:cs typeface="+mn-cs"/>
            </a:rPr>
            <a:t>●オプション</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を申し込みされる</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場合は</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当該の□を■にしていただき、</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ストレージ容量、セミナーオンデマンド数は数量をご記入ください。多地点表示のオプションはあり、なしを選択ください。</a:t>
          </a:r>
          <a:endParaRPr lang="ja-JP" altLang="ja-JP" sz="400">
            <a:effectLst/>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800">
            <a:effectLst/>
            <a:latin typeface="メイリオ" panose="020B0604030504040204" pitchFamily="50" charset="-128"/>
            <a:ea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●スポットをお申込みの場合は同時接続数をご記入ください。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5</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128</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p>
      </xdr:txBody>
    </xdr:sp>
    <xdr:clientData/>
  </xdr:twoCellAnchor>
  <xdr:twoCellAnchor>
    <xdr:from>
      <xdr:col>19</xdr:col>
      <xdr:colOff>38100</xdr:colOff>
      <xdr:row>31</xdr:row>
      <xdr:rowOff>85725</xdr:rowOff>
    </xdr:from>
    <xdr:to>
      <xdr:col>20</xdr:col>
      <xdr:colOff>190500</xdr:colOff>
      <xdr:row>32</xdr:row>
      <xdr:rowOff>209550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4200525" y="7743825"/>
          <a:ext cx="371475" cy="266700"/>
        </a:xfrm>
        <a:prstGeom prst="rightArrow">
          <a:avLst/>
        </a:prstGeom>
        <a:solidFill>
          <a:srgbClr val="FF000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19</xdr:col>
      <xdr:colOff>109819</xdr:colOff>
      <xdr:row>36</xdr:row>
      <xdr:rowOff>17369</xdr:rowOff>
    </xdr:from>
    <xdr:to>
      <xdr:col>20</xdr:col>
      <xdr:colOff>176493</xdr:colOff>
      <xdr:row>36</xdr:row>
      <xdr:rowOff>236444</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4272244" y="8694644"/>
          <a:ext cx="285749" cy="219075"/>
        </a:xfrm>
        <a:prstGeom prst="rightArrow">
          <a:avLst/>
        </a:prstGeom>
        <a:solidFill>
          <a:srgbClr val="FF000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19</xdr:col>
      <xdr:colOff>109818</xdr:colOff>
      <xdr:row>38</xdr:row>
      <xdr:rowOff>39781</xdr:rowOff>
    </xdr:from>
    <xdr:to>
      <xdr:col>20</xdr:col>
      <xdr:colOff>176492</xdr:colOff>
      <xdr:row>38</xdr:row>
      <xdr:rowOff>258856</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4272243" y="9288556"/>
          <a:ext cx="285749" cy="219075"/>
        </a:xfrm>
        <a:prstGeom prst="rightArrow">
          <a:avLst/>
        </a:prstGeom>
        <a:solidFill>
          <a:srgbClr val="FF000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40</xdr:col>
      <xdr:colOff>102067</xdr:colOff>
      <xdr:row>29</xdr:row>
      <xdr:rowOff>0</xdr:rowOff>
    </xdr:from>
    <xdr:to>
      <xdr:col>40</xdr:col>
      <xdr:colOff>114303</xdr:colOff>
      <xdr:row>40</xdr:row>
      <xdr:rowOff>22412</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flipH="1">
          <a:off x="9066773" y="6533029"/>
          <a:ext cx="12236" cy="2734236"/>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242606</xdr:colOff>
      <xdr:row>28</xdr:row>
      <xdr:rowOff>62193</xdr:rowOff>
    </xdr:from>
    <xdr:to>
      <xdr:col>71</xdr:col>
      <xdr:colOff>14941</xdr:colOff>
      <xdr:row>39</xdr:row>
      <xdr:rowOff>212912</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8310841" y="6778252"/>
          <a:ext cx="5674100" cy="287748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●サービス種別を変更の場合は、現在のプラン名・変更後のプラン名をご選択ください。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pPr eaLnBrk="1" fontAlgn="auto" latinLnBrk="0" hangingPunct="1"/>
          <a:r>
            <a:rPr kumimoji="1" lang="ja-JP" altLang="ja-JP" sz="800">
              <a:solidFill>
                <a:schemeClr val="dk1"/>
              </a:solidFill>
              <a:effectLst/>
              <a:latin typeface="メイリオ" panose="020B0604030504040204" pitchFamily="50" charset="-128"/>
              <a:ea typeface="メイリオ" panose="020B0604030504040204" pitchFamily="50" charset="-128"/>
              <a:cs typeface="+mn-cs"/>
            </a:rPr>
            <a:t>●追加ストレージの容量設定について記述がない場合は、</a:t>
          </a:r>
          <a:r>
            <a:rPr kumimoji="1" lang="ja-JP" altLang="ja-JP" sz="800" b="1">
              <a:solidFill>
                <a:srgbClr val="FF0000"/>
              </a:solidFill>
              <a:effectLst/>
              <a:latin typeface="メイリオ" panose="020B0604030504040204" pitchFamily="50" charset="-128"/>
              <a:ea typeface="メイリオ" panose="020B0604030504040204" pitchFamily="50" charset="-128"/>
              <a:cs typeface="+mn-cs"/>
            </a:rPr>
            <a:t>１：１で割り当てさせていただきます</a:t>
          </a:r>
          <a:r>
            <a:rPr kumimoji="1" lang="ja-JP" altLang="ja-JP" sz="800" b="1">
              <a:solidFill>
                <a:schemeClr val="dk1"/>
              </a:solidFill>
              <a:effectLst/>
              <a:latin typeface="メイリオ" panose="020B0604030504040204" pitchFamily="50" charset="-128"/>
              <a:ea typeface="メイリオ" panose="020B0604030504040204" pitchFamily="50" charset="-128"/>
              <a:cs typeface="+mn-cs"/>
            </a:rPr>
            <a:t>。</a:t>
          </a:r>
          <a:endParaRPr lang="ja-JP" altLang="ja-JP" sz="800" b="1">
            <a:effectLst/>
            <a:latin typeface="メイリオ" panose="020B0604030504040204" pitchFamily="50" charset="-128"/>
            <a:ea typeface="メイリオ" panose="020B0604030504040204" pitchFamily="50" charset="-128"/>
          </a:endParaRPr>
        </a:p>
        <a:p>
          <a:pPr eaLnBrk="1" fontAlgn="auto" latinLnBrk="0" hangingPunct="1"/>
          <a:r>
            <a:rPr kumimoji="1" lang="ja-JP" altLang="ja-JP" sz="8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20GB</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を追加された場合は、ミーティングへの割り当て</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10GB</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、セミナーへの割り当てを</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10GB</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とします。）</a:t>
          </a:r>
          <a:endParaRPr kumimoji="1" lang="en-US" altLang="ja-JP" sz="8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FF0000"/>
              </a:solidFill>
              <a:effectLst/>
              <a:latin typeface="メイリオ" panose="020B0604030504040204" pitchFamily="50" charset="-128"/>
              <a:ea typeface="メイリオ" panose="020B0604030504040204" pitchFamily="50" charset="-128"/>
              <a:cs typeface="+mn-cs"/>
            </a:rPr>
            <a:t>　</a:t>
          </a:r>
          <a:r>
            <a:rPr kumimoji="1" lang="ja-JP" altLang="ja-JP" sz="800" b="1">
              <a:solidFill>
                <a:srgbClr val="FF0000"/>
              </a:solidFill>
              <a:effectLst/>
              <a:latin typeface="メイリオ" panose="020B0604030504040204" pitchFamily="50" charset="-128"/>
              <a:ea typeface="メイリオ" panose="020B0604030504040204" pitchFamily="50" charset="-128"/>
              <a:cs typeface="+mn-cs"/>
            </a:rPr>
            <a:t>追加ストレージについては、申し込み後の設定変更はできません。</a:t>
          </a:r>
          <a:endParaRPr lang="ja-JP" altLang="ja-JP" sz="800">
            <a:solidFill>
              <a:srgbClr val="FF0000"/>
            </a:solidFill>
            <a:effectLst/>
            <a:latin typeface="メイリオ" panose="020B0604030504040204" pitchFamily="50" charset="-128"/>
            <a:ea typeface="メイリオ" panose="020B0604030504040204" pitchFamily="50" charset="-128"/>
          </a:endParaRPr>
        </a:p>
        <a:p>
          <a:pPr eaLnBrk="1" fontAlgn="auto" latinLnBrk="0" hangingPunct="1"/>
          <a:endParaRPr lang="ja-JP" altLang="ja-JP" sz="800">
            <a:effectLst/>
            <a:latin typeface="メイリオ" panose="020B0604030504040204" pitchFamily="50" charset="-128"/>
            <a:ea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●オプションを変更の場合は■変更あり を選択後、ストレージ容量、セミナーオンデマンド数は</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数量をご記入ください。多地点表示のオプションはあり、なしを選択ください。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112059</xdr:colOff>
      <xdr:row>12</xdr:row>
      <xdr:rowOff>121583</xdr:rowOff>
    </xdr:from>
    <xdr:to>
      <xdr:col>40</xdr:col>
      <xdr:colOff>112621</xdr:colOff>
      <xdr:row>17</xdr:row>
      <xdr:rowOff>78441</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flipH="1">
          <a:off x="9076765" y="3035112"/>
          <a:ext cx="562" cy="1211917"/>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109819</xdr:colOff>
      <xdr:row>34</xdr:row>
      <xdr:rowOff>17369</xdr:rowOff>
    </xdr:from>
    <xdr:to>
      <xdr:col>20</xdr:col>
      <xdr:colOff>176493</xdr:colOff>
      <xdr:row>34</xdr:row>
      <xdr:rowOff>236444</xdr:rowOff>
    </xdr:to>
    <xdr:sp macro="" textlink="">
      <xdr:nvSpPr>
        <xdr:cNvPr id="23" name="右矢印 22">
          <a:extLst>
            <a:ext uri="{FF2B5EF4-FFF2-40B4-BE49-F238E27FC236}">
              <a16:creationId xmlns:a16="http://schemas.microsoft.com/office/drawing/2014/main" id="{00000000-0008-0000-0300-000017000000}"/>
            </a:ext>
          </a:extLst>
        </xdr:cNvPr>
        <xdr:cNvSpPr/>
      </xdr:nvSpPr>
      <xdr:spPr>
        <a:xfrm>
          <a:off x="4272244" y="8189819"/>
          <a:ext cx="285749" cy="219075"/>
        </a:xfrm>
        <a:prstGeom prst="rightArrow">
          <a:avLst/>
        </a:prstGeom>
        <a:solidFill>
          <a:srgbClr val="FF000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19</xdr:col>
      <xdr:colOff>109818</xdr:colOff>
      <xdr:row>39</xdr:row>
      <xdr:rowOff>39781</xdr:rowOff>
    </xdr:from>
    <xdr:to>
      <xdr:col>20</xdr:col>
      <xdr:colOff>176492</xdr:colOff>
      <xdr:row>39</xdr:row>
      <xdr:rowOff>258856</xdr:rowOff>
    </xdr:to>
    <xdr:sp macro="" textlink="">
      <xdr:nvSpPr>
        <xdr:cNvPr id="19" name="右矢印 18">
          <a:extLst>
            <a:ext uri="{FF2B5EF4-FFF2-40B4-BE49-F238E27FC236}">
              <a16:creationId xmlns:a16="http://schemas.microsoft.com/office/drawing/2014/main" id="{00000000-0008-0000-0300-000013000000}"/>
            </a:ext>
          </a:extLst>
        </xdr:cNvPr>
        <xdr:cNvSpPr/>
      </xdr:nvSpPr>
      <xdr:spPr>
        <a:xfrm>
          <a:off x="4272243" y="9574306"/>
          <a:ext cx="285749" cy="219075"/>
        </a:xfrm>
        <a:prstGeom prst="rightArrow">
          <a:avLst/>
        </a:prstGeom>
        <a:solidFill>
          <a:srgbClr val="FF000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40</xdr:col>
      <xdr:colOff>235322</xdr:colOff>
      <xdr:row>12</xdr:row>
      <xdr:rowOff>22411</xdr:rowOff>
    </xdr:from>
    <xdr:to>
      <xdr:col>70</xdr:col>
      <xdr:colOff>168088</xdr:colOff>
      <xdr:row>19</xdr:row>
      <xdr:rowOff>10499</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200028" y="2935940"/>
          <a:ext cx="6107207" cy="1534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lang="ja-JP" altLang="ja-JP" sz="800" b="1">
              <a:solidFill>
                <a:schemeClr val="dk1"/>
              </a:solidFill>
              <a:effectLst/>
              <a:latin typeface="メイリオ" panose="020B0604030504040204" pitchFamily="50" charset="-128"/>
              <a:ea typeface="メイリオ" panose="020B0604030504040204" pitchFamily="50" charset="-128"/>
              <a:cs typeface="+mn-cs"/>
            </a:rPr>
            <a:t>希望</a:t>
          </a:r>
          <a:r>
            <a:rPr lang="en-US" altLang="ja-JP" sz="800" b="1">
              <a:solidFill>
                <a:schemeClr val="dk1"/>
              </a:solidFill>
              <a:effectLst/>
              <a:latin typeface="メイリオ" panose="020B0604030504040204" pitchFamily="50" charset="-128"/>
              <a:ea typeface="メイリオ" panose="020B0604030504040204" pitchFamily="50" charset="-128"/>
              <a:cs typeface="+mn-cs"/>
            </a:rPr>
            <a:t>ID</a:t>
          </a:r>
          <a:r>
            <a:rPr lang="ja-JP" altLang="ja-JP" sz="800" b="1">
              <a:solidFill>
                <a:schemeClr val="dk1"/>
              </a:solidFill>
              <a:effectLst/>
              <a:latin typeface="メイリオ" panose="020B0604030504040204" pitchFamily="50" charset="-128"/>
              <a:ea typeface="メイリオ" panose="020B0604030504040204" pitchFamily="50" charset="-128"/>
              <a:cs typeface="+mn-cs"/>
            </a:rPr>
            <a:t>を第</a:t>
          </a:r>
          <a:r>
            <a:rPr lang="en-US" altLang="ja-JP" sz="800" b="1">
              <a:solidFill>
                <a:schemeClr val="dk1"/>
              </a:solidFill>
              <a:effectLst/>
              <a:latin typeface="メイリオ" panose="020B0604030504040204" pitchFamily="50" charset="-128"/>
              <a:ea typeface="メイリオ" panose="020B0604030504040204" pitchFamily="50" charset="-128"/>
              <a:cs typeface="+mn-cs"/>
            </a:rPr>
            <a:t>2</a:t>
          </a:r>
          <a:r>
            <a:rPr lang="ja-JP" altLang="ja-JP" sz="800" b="1">
              <a:solidFill>
                <a:schemeClr val="dk1"/>
              </a:solidFill>
              <a:effectLst/>
              <a:latin typeface="メイリオ" panose="020B0604030504040204" pitchFamily="50" charset="-128"/>
              <a:ea typeface="メイリオ" panose="020B0604030504040204" pitchFamily="50" charset="-128"/>
              <a:cs typeface="+mn-cs"/>
            </a:rPr>
            <a:t>希望までご記入ください。</a:t>
          </a:r>
          <a:endParaRPr lang="en-US" altLang="ja-JP" sz="800" b="0">
            <a:solidFill>
              <a:schemeClr val="dk1"/>
            </a:solidFill>
            <a:effectLst/>
            <a:latin typeface="メイリオ" panose="020B0604030504040204" pitchFamily="50" charset="-128"/>
            <a:ea typeface="メイリオ" panose="020B0604030504040204" pitchFamily="50" charset="-128"/>
            <a:cs typeface="+mn-cs"/>
          </a:endParaRPr>
        </a:p>
        <a:p>
          <a:pPr rtl="0"/>
          <a:r>
            <a:rPr lang="ja-JP" altLang="en-US" sz="800" b="0">
              <a:solidFill>
                <a:schemeClr val="dk1"/>
              </a:solidFill>
              <a:effectLst/>
              <a:latin typeface="メイリオ" panose="020B0604030504040204" pitchFamily="50" charset="-128"/>
              <a:ea typeface="メイリオ" panose="020B0604030504040204" pitchFamily="50" charset="-128"/>
              <a:cs typeface="+mn-cs"/>
            </a:rPr>
            <a:t>　</a:t>
          </a:r>
          <a:r>
            <a:rPr lang="en-US" altLang="ja-JP" sz="800">
              <a:solidFill>
                <a:schemeClr val="dk1"/>
              </a:solidFill>
              <a:effectLst/>
              <a:latin typeface="メイリオ" panose="020B0604030504040204" pitchFamily="50" charset="-128"/>
              <a:ea typeface="メイリオ" panose="020B0604030504040204" pitchFamily="50" charset="-128"/>
              <a:cs typeface="+mn-cs"/>
            </a:rPr>
            <a:t>※</a:t>
          </a:r>
          <a:r>
            <a:rPr lang="ja-JP" altLang="ja-JP" sz="800">
              <a:solidFill>
                <a:schemeClr val="dk1"/>
              </a:solidFill>
              <a:effectLst/>
              <a:latin typeface="メイリオ" panose="020B0604030504040204" pitchFamily="50" charset="-128"/>
              <a:ea typeface="メイリオ" panose="020B0604030504040204" pitchFamily="50" charset="-128"/>
              <a:cs typeface="+mn-cs"/>
            </a:rPr>
            <a:t>半角英数字混合</a:t>
          </a:r>
          <a:r>
            <a:rPr lang="en-US" altLang="ja-JP" sz="800">
              <a:solidFill>
                <a:schemeClr val="dk1"/>
              </a:solidFill>
              <a:effectLst/>
              <a:latin typeface="メイリオ" panose="020B0604030504040204" pitchFamily="50" charset="-128"/>
              <a:ea typeface="メイリオ" panose="020B0604030504040204" pitchFamily="50" charset="-128"/>
              <a:cs typeface="+mn-cs"/>
            </a:rPr>
            <a:t>8</a:t>
          </a:r>
          <a:r>
            <a:rPr lang="ja-JP" altLang="ja-JP" sz="800">
              <a:solidFill>
                <a:schemeClr val="dk1"/>
              </a:solidFill>
              <a:effectLst/>
              <a:latin typeface="メイリオ" panose="020B0604030504040204" pitchFamily="50" charset="-128"/>
              <a:ea typeface="メイリオ" panose="020B0604030504040204" pitchFamily="50" charset="-128"/>
              <a:cs typeface="+mn-cs"/>
            </a:rPr>
            <a:t>文字以上</a:t>
          </a:r>
          <a:r>
            <a:rPr lang="en-US" altLang="ja-JP" sz="800">
              <a:solidFill>
                <a:schemeClr val="dk1"/>
              </a:solidFill>
              <a:effectLst/>
              <a:latin typeface="メイリオ" panose="020B0604030504040204" pitchFamily="50" charset="-128"/>
              <a:ea typeface="メイリオ" panose="020B0604030504040204" pitchFamily="50" charset="-128"/>
              <a:cs typeface="+mn-cs"/>
            </a:rPr>
            <a:t>30</a:t>
          </a:r>
          <a:r>
            <a:rPr lang="ja-JP" altLang="ja-JP" sz="800">
              <a:solidFill>
                <a:schemeClr val="dk1"/>
              </a:solidFill>
              <a:effectLst/>
              <a:latin typeface="メイリオ" panose="020B0604030504040204" pitchFamily="50" charset="-128"/>
              <a:ea typeface="メイリオ" panose="020B0604030504040204" pitchFamily="50" charset="-128"/>
              <a:cs typeface="+mn-cs"/>
            </a:rPr>
            <a:t>文字以下　</a:t>
          </a:r>
          <a:r>
            <a:rPr lang="ja-JP" altLang="ja-JP" sz="800" baseline="0">
              <a:solidFill>
                <a:schemeClr val="dk1"/>
              </a:solidFill>
              <a:effectLst/>
              <a:latin typeface="メイリオ" panose="020B0604030504040204" pitchFamily="50" charset="-128"/>
              <a:ea typeface="メイリオ" panose="020B0604030504040204" pitchFamily="50" charset="-128"/>
              <a:cs typeface="+mn-cs"/>
            </a:rPr>
            <a:t>  例）</a:t>
          </a:r>
          <a:r>
            <a:rPr lang="en-US" altLang="ja-JP" sz="800" baseline="0">
              <a:solidFill>
                <a:schemeClr val="dk1"/>
              </a:solidFill>
              <a:effectLst/>
              <a:latin typeface="メイリオ" panose="020B0604030504040204" pitchFamily="50" charset="-128"/>
              <a:ea typeface="メイリオ" panose="020B0604030504040204" pitchFamily="50" charset="-128"/>
              <a:cs typeface="+mn-cs"/>
            </a:rPr>
            <a:t>nttsmc-012345</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●ご希望の</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ID</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が、既に他のお客様がご使用中</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ID</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と同じ場合、再度希望</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ID</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をご提示いただきます。</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メイリオ" panose="020B0604030504040204" pitchFamily="50" charset="-128"/>
              <a:ea typeface="メイリオ" panose="020B0604030504040204" pitchFamily="50" charset="-128"/>
              <a:cs typeface="+mn-cs"/>
            </a:rPr>
            <a:t>●</a:t>
          </a:r>
          <a:r>
            <a:rPr kumimoji="0" lang="en-US" altLang="ja-JP" sz="800" b="0">
              <a:solidFill>
                <a:schemeClr val="dk1"/>
              </a:solidFill>
              <a:effectLst/>
              <a:latin typeface="メイリオ" panose="020B0604030504040204" pitchFamily="50" charset="-128"/>
              <a:ea typeface="メイリオ" panose="020B0604030504040204" pitchFamily="50" charset="-128"/>
              <a:cs typeface="+mn-cs"/>
            </a:rPr>
            <a:t>V-Cube ID</a:t>
          </a:r>
          <a:r>
            <a:rPr kumimoji="0" lang="ja-JP" altLang="en-US" sz="800" b="0">
              <a:solidFill>
                <a:schemeClr val="dk1"/>
              </a:solidFill>
              <a:effectLst/>
              <a:latin typeface="メイリオ" panose="020B0604030504040204" pitchFamily="50" charset="-128"/>
              <a:ea typeface="メイリオ" panose="020B0604030504040204" pitchFamily="50" charset="-128"/>
              <a:cs typeface="+mn-cs"/>
            </a:rPr>
            <a:t>の発行形式を選択してください。</a:t>
          </a:r>
          <a:endParaRPr kumimoji="0" lang="en-US" altLang="ja-JP" sz="800" b="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a:solidFill>
                <a:schemeClr val="dk1"/>
              </a:solidFill>
              <a:effectLst/>
              <a:latin typeface="メイリオ" panose="020B0604030504040204" pitchFamily="50" charset="-128"/>
              <a:ea typeface="メイリオ" panose="020B0604030504040204" pitchFamily="50" charset="-128"/>
              <a:cs typeface="+mn-cs"/>
            </a:rPr>
            <a:t>　メールアドレス：招待メールを受信したユーザが自身でパスワードを設定して発行する方式</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a:solidFill>
                <a:schemeClr val="dk1"/>
              </a:solidFill>
              <a:effectLst/>
              <a:latin typeface="メイリオ" panose="020B0604030504040204" pitchFamily="50" charset="-128"/>
              <a:ea typeface="メイリオ" panose="020B0604030504040204" pitchFamily="50" charset="-128"/>
              <a:cs typeface="+mn-cs"/>
            </a:rPr>
            <a:t>　管理者任意発行：管理者が</a:t>
          </a:r>
          <a:r>
            <a:rPr kumimoji="0" lang="en-US" altLang="ja-JP" sz="800" b="0">
              <a:solidFill>
                <a:schemeClr val="dk1"/>
              </a:solidFill>
              <a:effectLst/>
              <a:latin typeface="メイリオ" panose="020B0604030504040204" pitchFamily="50" charset="-128"/>
              <a:ea typeface="メイリオ" panose="020B0604030504040204" pitchFamily="50" charset="-128"/>
              <a:cs typeface="+mn-cs"/>
            </a:rPr>
            <a:t>ID/</a:t>
          </a:r>
          <a:r>
            <a:rPr kumimoji="0" lang="ja-JP" altLang="en-US" sz="800" b="0">
              <a:solidFill>
                <a:schemeClr val="dk1"/>
              </a:solidFill>
              <a:effectLst/>
              <a:latin typeface="メイリオ" panose="020B0604030504040204" pitchFamily="50" charset="-128"/>
              <a:ea typeface="メイリオ" panose="020B0604030504040204" pitchFamily="50" charset="-128"/>
              <a:cs typeface="+mn-cs"/>
            </a:rPr>
            <a:t>パスワードを一元管理して発行する方法</a:t>
          </a:r>
          <a:endParaRPr kumimoji="0" lang="en-US" altLang="ja-JP" sz="800" b="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1">
              <a:solidFill>
                <a:sysClr val="windowText" lastClr="000000"/>
              </a:solidFill>
              <a:effectLst/>
              <a:latin typeface="メイリオ" panose="020B0604030504040204" pitchFamily="50" charset="-128"/>
              <a:ea typeface="メイリオ" panose="020B0604030504040204" pitchFamily="50" charset="-128"/>
              <a:cs typeface="+mn-cs"/>
            </a:rPr>
            <a:t>●</a:t>
          </a:r>
          <a:r>
            <a:rPr kumimoji="0" lang="ja-JP" altLang="en-US" sz="800" b="1">
              <a:solidFill>
                <a:srgbClr val="FF0000"/>
              </a:solidFill>
              <a:effectLst/>
              <a:latin typeface="メイリオ" panose="020B0604030504040204" pitchFamily="50" charset="-128"/>
              <a:ea typeface="メイリオ" panose="020B0604030504040204" pitchFamily="50" charset="-128"/>
              <a:cs typeface="+mn-cs"/>
            </a:rPr>
            <a:t>アカウント発効後の変更はできません</a:t>
          </a:r>
          <a:r>
            <a:rPr kumimoji="0" lang="ja-JP" altLang="en-US" sz="800" b="0">
              <a:solidFill>
                <a:schemeClr val="dk1"/>
              </a:solidFill>
              <a:effectLst/>
              <a:latin typeface="メイリオ" panose="020B0604030504040204" pitchFamily="50" charset="-128"/>
              <a:ea typeface="メイリオ" panose="020B0604030504040204" pitchFamily="50" charset="-128"/>
              <a:cs typeface="+mn-cs"/>
            </a:rPr>
            <a:t>のでご注意ください。</a:t>
          </a:r>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40</xdr:col>
      <xdr:colOff>190500</xdr:colOff>
      <xdr:row>2</xdr:row>
      <xdr:rowOff>133350</xdr:rowOff>
    </xdr:from>
    <xdr:ext cx="3829050" cy="1200150"/>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8953500" y="638175"/>
          <a:ext cx="3829050" cy="1200150"/>
        </a:xfrm>
        <a:prstGeom prst="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メイリオ" panose="020B0604030504040204" pitchFamily="50" charset="-128"/>
              <a:ea typeface="メイリオ" panose="020B0604030504040204" pitchFamily="50" charset="-128"/>
            </a:rPr>
            <a:t>黄色の箇所は必須となります</a:t>
          </a:r>
          <a:endParaRPr kumimoji="1" lang="en-US" altLang="ja-JP" sz="1100">
            <a:solidFill>
              <a:srgbClr val="FF0000"/>
            </a:solidFill>
            <a:latin typeface="メイリオ" panose="020B0604030504040204" pitchFamily="50" charset="-128"/>
            <a:ea typeface="メイリオ" panose="020B0604030504040204" pitchFamily="50" charset="-128"/>
          </a:endParaRPr>
        </a:p>
        <a:p>
          <a:pPr algn="l"/>
          <a:r>
            <a:rPr kumimoji="1" lang="ja-JP" altLang="en-US" sz="1100">
              <a:solidFill>
                <a:srgbClr val="FF0000"/>
              </a:solidFill>
              <a:latin typeface="メイリオ" panose="020B0604030504040204" pitchFamily="50" charset="-128"/>
              <a:ea typeface="メイリオ" panose="020B0604030504040204" pitchFamily="50" charset="-128"/>
            </a:rPr>
            <a:t>ご記入・選択漏れのございませんようご注意ください。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52</xdr:col>
      <xdr:colOff>219076</xdr:colOff>
      <xdr:row>37</xdr:row>
      <xdr:rowOff>28575</xdr:rowOff>
    </xdr:from>
    <xdr:to>
      <xdr:col>52</xdr:col>
      <xdr:colOff>228600</xdr:colOff>
      <xdr:row>47</xdr:row>
      <xdr:rowOff>266700</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a:off x="16821151" y="7124700"/>
          <a:ext cx="9524" cy="26670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57149</xdr:colOff>
      <xdr:row>37</xdr:row>
      <xdr:rowOff>19050</xdr:rowOff>
    </xdr:from>
    <xdr:to>
      <xdr:col>76</xdr:col>
      <xdr:colOff>66675</xdr:colOff>
      <xdr:row>59</xdr:row>
      <xdr:rowOff>133350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6916399" y="7115175"/>
          <a:ext cx="4733926" cy="5400675"/>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■スマートストレージのご契約内容について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お申込いただいたスマートストレージのプランをご選択ください。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■ストレージオプションについて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「容量追加」：</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☑をご選択いただき、</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追加</a:t>
          </a:r>
          <a:r>
            <a:rPr kumimoji="1" lang="ja-JP" altLang="en-US" sz="800">
              <a:solidFill>
                <a:sysClr val="windowText" lastClr="000000"/>
              </a:solidFill>
              <a:latin typeface="メイリオ" pitchFamily="50" charset="-128"/>
              <a:ea typeface="メイリオ" pitchFamily="50" charset="-128"/>
              <a:cs typeface="メイリオ" pitchFamily="50" charset="-128"/>
            </a:rPr>
            <a:t>容量をご記載ください。　</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スタンダードプラン（</a:t>
          </a:r>
          <a:r>
            <a:rPr kumimoji="1" lang="en-US" altLang="ja-JP" sz="800">
              <a:solidFill>
                <a:srgbClr val="FF0000"/>
              </a:solidFill>
              <a:latin typeface="メイリオ" pitchFamily="50" charset="-128"/>
              <a:ea typeface="メイリオ" pitchFamily="50" charset="-128"/>
              <a:cs typeface="メイリオ" pitchFamily="50" charset="-128"/>
            </a:rPr>
            <a:t>1TB</a:t>
          </a:r>
          <a:r>
            <a:rPr kumimoji="1" lang="ja-JP" altLang="en-US" sz="800">
              <a:solidFill>
                <a:srgbClr val="FF0000"/>
              </a:solidFill>
              <a:latin typeface="メイリオ" pitchFamily="50" charset="-128"/>
              <a:ea typeface="メイリオ" pitchFamily="50" charset="-128"/>
              <a:cs typeface="メイリオ" pitchFamily="50" charset="-128"/>
            </a:rPr>
            <a:t>）の</a:t>
          </a:r>
          <a:r>
            <a:rPr kumimoji="1" lang="en-US" altLang="ja-JP" sz="800">
              <a:solidFill>
                <a:srgbClr val="FF0000"/>
              </a:solidFill>
              <a:latin typeface="メイリオ" pitchFamily="50" charset="-128"/>
              <a:ea typeface="メイリオ" pitchFamily="50" charset="-128"/>
              <a:cs typeface="メイリオ" pitchFamily="50" charset="-128"/>
            </a:rPr>
            <a:t>CIFS</a:t>
          </a:r>
          <a:r>
            <a:rPr kumimoji="1" lang="ja-JP" altLang="en-US" sz="800">
              <a:solidFill>
                <a:srgbClr val="FF0000"/>
              </a:solidFill>
              <a:latin typeface="メイリオ" pitchFamily="50" charset="-128"/>
              <a:ea typeface="メイリオ" pitchFamily="50" charset="-128"/>
              <a:cs typeface="メイリオ" pitchFamily="50" charset="-128"/>
            </a:rPr>
            <a:t>プロトコルのみご提供</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a:t>
          </a:r>
          <a:r>
            <a:rPr kumimoji="1" lang="en-US" altLang="ja-JP" sz="800">
              <a:solidFill>
                <a:sysClr val="windowText" lastClr="000000"/>
              </a:solidFill>
              <a:latin typeface="メイリオ" pitchFamily="50" charset="-128"/>
              <a:ea typeface="メイリオ" pitchFamily="50" charset="-128"/>
              <a:cs typeface="メイリオ" pitchFamily="50" charset="-128"/>
            </a:rPr>
            <a:t>ActiveDirectory</a:t>
          </a:r>
          <a:r>
            <a:rPr kumimoji="1" lang="ja-JP" altLang="en-US" sz="800">
              <a:solidFill>
                <a:sysClr val="windowText" lastClr="000000"/>
              </a:solidFill>
              <a:latin typeface="メイリオ" pitchFamily="50" charset="-128"/>
              <a:ea typeface="メイリオ" pitchFamily="50" charset="-128"/>
              <a:cs typeface="メイリオ" pitchFamily="50" charset="-128"/>
            </a:rPr>
            <a:t>連携」：　☑ 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ストレージとネットワークを同日に開通する事ができません。</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rgbClr val="FF0000"/>
              </a:solidFill>
              <a:latin typeface="メイリオ" pitchFamily="50" charset="-128"/>
              <a:ea typeface="メイリオ" pitchFamily="50" charset="-128"/>
              <a:cs typeface="メイリオ" pitchFamily="50" charset="-128"/>
            </a:rPr>
            <a:t>　　　詳細は「スマートストレージサービス仕様書」をご確認ください。</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「アクセスログ」：☑をご選択ください。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rgbClr val="FF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スタンダードプラン、アカデミックプラン</a:t>
          </a:r>
          <a:r>
            <a:rPr kumimoji="1" lang="ja-JP" altLang="ja-JP" sz="800">
              <a:solidFill>
                <a:srgbClr val="FF0000"/>
              </a:solidFill>
              <a:effectLst/>
              <a:latin typeface="メイリオ" pitchFamily="50" charset="-128"/>
              <a:ea typeface="メイリオ" pitchFamily="50" charset="-128"/>
              <a:cs typeface="メイリオ" pitchFamily="50" charset="-128"/>
            </a:rPr>
            <a:t>の</a:t>
          </a:r>
          <a:r>
            <a:rPr kumimoji="1" lang="en-US" altLang="ja-JP" sz="800">
              <a:solidFill>
                <a:srgbClr val="FF0000"/>
              </a:solidFill>
              <a:effectLst/>
              <a:latin typeface="メイリオ" pitchFamily="50" charset="-128"/>
              <a:ea typeface="メイリオ" pitchFamily="50" charset="-128"/>
              <a:cs typeface="メイリオ" pitchFamily="50" charset="-128"/>
            </a:rPr>
            <a:t>CIFS</a:t>
          </a:r>
          <a:r>
            <a:rPr kumimoji="1" lang="ja-JP" altLang="ja-JP" sz="800">
              <a:solidFill>
                <a:srgbClr val="FF0000"/>
              </a:solidFill>
              <a:effectLst/>
              <a:latin typeface="メイリオ" pitchFamily="50" charset="-128"/>
              <a:ea typeface="メイリオ" pitchFamily="50" charset="-128"/>
              <a:cs typeface="メイリオ" pitchFamily="50" charset="-128"/>
            </a:rPr>
            <a:t>プロトコル</a:t>
          </a:r>
          <a:r>
            <a:rPr kumimoji="1" lang="ja-JP" altLang="en-US" sz="800">
              <a:solidFill>
                <a:srgbClr val="FF0000"/>
              </a:solidFill>
              <a:latin typeface="メイリオ" pitchFamily="50" charset="-128"/>
              <a:ea typeface="メイリオ" pitchFamily="50" charset="-128"/>
              <a:cs typeface="メイリオ" pitchFamily="50" charset="-128"/>
            </a:rPr>
            <a:t>のみご提供</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「ユーザ数変更」：☑をご選択いただき、合計ユーザ数をご指定ください。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※CIFS</a:t>
          </a:r>
          <a:r>
            <a:rPr kumimoji="1" lang="ja-JP" altLang="en-US" sz="800">
              <a:solidFill>
                <a:srgbClr val="FF0000"/>
              </a:solidFill>
              <a:latin typeface="メイリオ" pitchFamily="50" charset="-128"/>
              <a:ea typeface="メイリオ" pitchFamily="50" charset="-128"/>
              <a:cs typeface="メイリオ" pitchFamily="50" charset="-128"/>
            </a:rPr>
            <a:t>ローカルユーザ数を</a:t>
          </a:r>
          <a:r>
            <a:rPr kumimoji="1" lang="en-US" altLang="ja-JP" sz="800">
              <a:solidFill>
                <a:srgbClr val="FF0000"/>
              </a:solidFill>
              <a:latin typeface="メイリオ" pitchFamily="50" charset="-128"/>
              <a:ea typeface="メイリオ" pitchFamily="50" charset="-128"/>
              <a:cs typeface="メイリオ" pitchFamily="50" charset="-128"/>
            </a:rPr>
            <a:t>11</a:t>
          </a:r>
          <a:r>
            <a:rPr kumimoji="1" lang="ja-JP" altLang="en-US" sz="800">
              <a:solidFill>
                <a:srgbClr val="FF0000"/>
              </a:solidFill>
              <a:latin typeface="メイリオ" pitchFamily="50" charset="-128"/>
              <a:ea typeface="メイリオ" pitchFamily="50" charset="-128"/>
              <a:cs typeface="メイリオ" pitchFamily="50" charset="-128"/>
            </a:rPr>
            <a:t>以上のお申し込みの場合</a:t>
          </a:r>
          <a:endParaRPr kumimoji="1" lang="en-US" altLang="ja-JP" sz="800">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52</xdr:col>
      <xdr:colOff>228600</xdr:colOff>
      <xdr:row>61</xdr:row>
      <xdr:rowOff>0</xdr:rowOff>
    </xdr:from>
    <xdr:to>
      <xdr:col>52</xdr:col>
      <xdr:colOff>238127</xdr:colOff>
      <xdr:row>92</xdr:row>
      <xdr:rowOff>266700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flipH="1">
          <a:off x="16830675" y="12715875"/>
          <a:ext cx="9527" cy="67437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57148</xdr:colOff>
      <xdr:row>60</xdr:row>
      <xdr:rowOff>180972</xdr:rowOff>
    </xdr:from>
    <xdr:to>
      <xdr:col>76</xdr:col>
      <xdr:colOff>91855</xdr:colOff>
      <xdr:row>111</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916398" y="12706347"/>
          <a:ext cx="4759107" cy="10772778"/>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■ネットワーク接続</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閉域網接続</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お申込</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頂の場合</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、契約内容をご選択</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閉域網接続インターフェース」</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閉域網接続インターフェース冗長化」</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冗長化の方法（方式）をご選択ください。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en-US" sz="800">
              <a:solidFill>
                <a:srgbClr val="FF0000"/>
              </a:solidFill>
              <a:effectLst/>
              <a:latin typeface="メイリオ" pitchFamily="50" charset="-128"/>
              <a:ea typeface="メイリオ" pitchFamily="50" charset="-128"/>
              <a:cs typeface="メイリオ" pitchFamily="50" charset="-128"/>
            </a:rPr>
            <a:t>閉域網接続インターフェース </a:t>
          </a:r>
          <a:r>
            <a:rPr kumimoji="1" lang="en-US" altLang="ja-JP" sz="800">
              <a:solidFill>
                <a:srgbClr val="FF0000"/>
              </a:solidFill>
              <a:effectLst/>
              <a:latin typeface="メイリオ" pitchFamily="50" charset="-128"/>
              <a:ea typeface="メイリオ" pitchFamily="50" charset="-128"/>
              <a:cs typeface="メイリオ" pitchFamily="50" charset="-128"/>
            </a:rPr>
            <a:t>2</a:t>
          </a:r>
          <a:r>
            <a:rPr kumimoji="1" lang="ja-JP" altLang="en-US" sz="800">
              <a:solidFill>
                <a:srgbClr val="FF0000"/>
              </a:solidFill>
              <a:effectLst/>
              <a:latin typeface="メイリオ" pitchFamily="50" charset="-128"/>
              <a:ea typeface="メイリオ" pitchFamily="50" charset="-128"/>
              <a:cs typeface="メイリオ" pitchFamily="50" charset="-128"/>
            </a:rPr>
            <a:t>式、ラック（</a:t>
          </a:r>
          <a:r>
            <a:rPr kumimoji="1" lang="en-US" altLang="ja-JP" sz="800">
              <a:solidFill>
                <a:srgbClr val="FF0000"/>
              </a:solidFill>
              <a:effectLst/>
              <a:latin typeface="メイリオ" pitchFamily="50" charset="-128"/>
              <a:ea typeface="メイリオ" pitchFamily="50" charset="-128"/>
              <a:cs typeface="メイリオ" pitchFamily="50" charset="-128"/>
            </a:rPr>
            <a:t>1/4</a:t>
          </a:r>
          <a:r>
            <a:rPr kumimoji="1" lang="ja-JP" altLang="en-US" sz="800">
              <a:solidFill>
                <a:srgbClr val="FF0000"/>
              </a:solidFill>
              <a:effectLst/>
              <a:latin typeface="メイリオ" pitchFamily="50" charset="-128"/>
              <a:ea typeface="メイリオ" pitchFamily="50" charset="-128"/>
              <a:cs typeface="メイリオ" pitchFamily="50" charset="-128"/>
            </a:rPr>
            <a:t>ラック、</a:t>
          </a:r>
          <a:r>
            <a:rPr kumimoji="1" lang="en-US" altLang="ja-JP" sz="800">
              <a:solidFill>
                <a:srgbClr val="FF0000"/>
              </a:solidFill>
              <a:effectLst/>
              <a:latin typeface="メイリオ" pitchFamily="50" charset="-128"/>
              <a:ea typeface="メイリオ" pitchFamily="50" charset="-128"/>
              <a:cs typeface="メイリオ" pitchFamily="50" charset="-128"/>
            </a:rPr>
            <a:t>1/8</a:t>
          </a:r>
          <a:r>
            <a:rPr kumimoji="1" lang="ja-JP" altLang="en-US" sz="800">
              <a:solidFill>
                <a:srgbClr val="FF0000"/>
              </a:solidFill>
              <a:effectLst/>
              <a:latin typeface="メイリオ" pitchFamily="50" charset="-128"/>
              <a:ea typeface="メイリオ" pitchFamily="50" charset="-128"/>
              <a:cs typeface="メイリオ" pitchFamily="50" charset="-128"/>
            </a:rPr>
            <a:t>ラック）のお申込が必要です。</a:t>
          </a:r>
          <a:endParaRPr kumimoji="1" lang="en-US"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└「新規ラックとの接続」</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新規でラックをご契約いただく場合に、</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ラック種別、ロケーション</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をご選択ください。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共用ラックの場合はオールインワンネットワーク情報もご記入ください。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オールインワンネットワークの</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接続ポート番号</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の</a:t>
          </a:r>
          <a:r>
            <a:rPr kumimoji="1" lang="ja-JP" altLang="en-US" sz="800">
              <a:solidFill>
                <a:srgbClr val="0000FF"/>
              </a:solidFill>
              <a:effectLst/>
              <a:latin typeface="メイリオ" pitchFamily="50" charset="-128"/>
              <a:ea typeface="メイリオ" pitchFamily="50" charset="-128"/>
              <a:cs typeface="メイリオ" pitchFamily="50" charset="-128"/>
            </a:rPr>
            <a:t>記入例）⇒ </a:t>
          </a:r>
          <a:r>
            <a:rPr kumimoji="1" lang="en-US" altLang="ja-JP" sz="800">
              <a:solidFill>
                <a:srgbClr val="0000FF"/>
              </a:solidFill>
              <a:effectLst/>
              <a:latin typeface="メイリオ" pitchFamily="50" charset="-128"/>
              <a:ea typeface="メイリオ" pitchFamily="50" charset="-128"/>
              <a:cs typeface="メイリオ" pitchFamily="50" charset="-128"/>
            </a:rPr>
            <a:t>LAN1</a:t>
          </a:r>
          <a:r>
            <a:rPr kumimoji="1" lang="ja-JP" altLang="en-US" sz="800">
              <a:solidFill>
                <a:srgbClr val="0000FF"/>
              </a:solidFill>
              <a:effectLst/>
              <a:latin typeface="メイリオ" pitchFamily="50" charset="-128"/>
              <a:ea typeface="メイリオ" pitchFamily="50" charset="-128"/>
              <a:cs typeface="メイリオ" pitchFamily="50" charset="-128"/>
            </a:rPr>
            <a:t> ポート</a:t>
          </a:r>
          <a:r>
            <a:rPr kumimoji="1" lang="en-US" altLang="ja-JP" sz="800">
              <a:solidFill>
                <a:srgbClr val="0000FF"/>
              </a:solidFill>
              <a:effectLst/>
              <a:latin typeface="メイリオ" pitchFamily="50" charset="-128"/>
              <a:ea typeface="メイリオ" pitchFamily="50" charset="-128"/>
              <a:cs typeface="メイリオ" pitchFamily="50" charset="-128"/>
            </a:rPr>
            <a:t>1</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スマートコネクト</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VPS</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と</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の接続」</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スマートコネクト</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VPS</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と接続の場合に、</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VPS</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側の</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VLAN</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情報、お客様番号（既契約のみ）を</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ご指定ください。</a:t>
          </a:r>
          <a:endParaRPr kumimoji="1" lang="en-US"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「既存ラックとの接続」</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当社にて既契約のラックに接続の場合に、ラック番号、接続方法をご指定ください。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　ご契約内容　：「ご利用開始日」「契約内容」「数量」をご指定ください。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ラックをご利用の場合には、データセンタの管理責任者の申請が必要となります。</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ja-JP" altLang="ja-JP" sz="800">
              <a:solidFill>
                <a:srgbClr val="FF0000"/>
              </a:solidFill>
              <a:effectLst/>
              <a:latin typeface="メイリオ" pitchFamily="50" charset="-128"/>
              <a:ea typeface="メイリオ" pitchFamily="50" charset="-128"/>
              <a:cs typeface="メイリオ" pitchFamily="50" charset="-128"/>
            </a:rPr>
            <a:t>別途</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正管理責任者申請書</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副管理責任者申請書</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をご提出ください。</a:t>
          </a:r>
          <a:endParaRPr lang="ja-JP"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閉域網接続用インターフェース冗長化は大阪データセンタのみの提供となります。</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r>
            <a:rPr kumimoji="1" lang="en-US" altLang="ja-JP" sz="800">
              <a:solidFill>
                <a:sysClr val="windowText" lastClr="000000"/>
              </a:solidFill>
              <a:effectLst/>
              <a:latin typeface="メイリオ" pitchFamily="50" charset="-128"/>
              <a:ea typeface="メイリオ" pitchFamily="50" charset="-128"/>
              <a:cs typeface="メイリオ" pitchFamily="50" charset="-128"/>
            </a:rPr>
            <a:t>-SSL-VPN</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接続</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　ご契約内容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：「ご利用開始日」「契約内容」「数量」をご</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指定</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rgbClr val="FF0000"/>
              </a:solidFill>
              <a:effectLst/>
              <a:latin typeface="メイリオ" pitchFamily="50" charset="-128"/>
              <a:ea typeface="メイリオ" pitchFamily="50" charset="-128"/>
              <a:cs typeface="メイリオ" pitchFamily="50" charset="-128"/>
            </a:rPr>
            <a:t>※SSL-VPN</a:t>
          </a:r>
          <a:r>
            <a:rPr kumimoji="1" lang="ja-JP" altLang="ja-JP" sz="800">
              <a:solidFill>
                <a:srgbClr val="FF0000"/>
              </a:solidFill>
              <a:effectLst/>
              <a:latin typeface="メイリオ" pitchFamily="50" charset="-128"/>
              <a:ea typeface="メイリオ" pitchFamily="50" charset="-128"/>
              <a:cs typeface="メイリオ" pitchFamily="50" charset="-128"/>
            </a:rPr>
            <a:t>接続 ユーザ数を</a:t>
          </a:r>
          <a:r>
            <a:rPr kumimoji="1" lang="en-US" altLang="ja-JP" sz="800">
              <a:solidFill>
                <a:srgbClr val="FF0000"/>
              </a:solidFill>
              <a:effectLst/>
              <a:latin typeface="メイリオ" pitchFamily="50" charset="-128"/>
              <a:ea typeface="メイリオ" pitchFamily="50" charset="-128"/>
              <a:cs typeface="メイリオ" pitchFamily="50" charset="-128"/>
            </a:rPr>
            <a:t>11</a:t>
          </a:r>
          <a:r>
            <a:rPr kumimoji="1" lang="ja-JP" altLang="ja-JP" sz="800">
              <a:solidFill>
                <a:srgbClr val="FF0000"/>
              </a:solidFill>
              <a:effectLst/>
              <a:latin typeface="メイリオ" pitchFamily="50" charset="-128"/>
              <a:ea typeface="メイリオ" pitchFamily="50" charset="-128"/>
              <a:cs typeface="メイリオ" pitchFamily="50" charset="-128"/>
            </a:rPr>
            <a:t>以上お申込の場合、「ユーザ数変更」欄に☑をご選択いただき、</a:t>
          </a:r>
          <a:endParaRPr lang="ja-JP" altLang="ja-JP" sz="800">
            <a:solidFill>
              <a:srgbClr val="FF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rgbClr val="FF0000"/>
              </a:solidFill>
              <a:effectLst/>
              <a:latin typeface="メイリオ" pitchFamily="50" charset="-128"/>
              <a:ea typeface="メイリオ" pitchFamily="50" charset="-128"/>
              <a:cs typeface="メイリオ" pitchFamily="50" charset="-128"/>
            </a:rPr>
            <a:t>　　合計ユーザ数をご指定ください。</a:t>
          </a:r>
          <a:endParaRPr kumimoji="1" lang="en-US" altLang="ja-JP" sz="800">
            <a:solidFill>
              <a:srgbClr val="FF0000"/>
            </a:solidFill>
            <a:effectLst/>
            <a:latin typeface="メイリオ" pitchFamily="50" charset="-128"/>
            <a:ea typeface="メイリオ" pitchFamily="50" charset="-128"/>
            <a:cs typeface="メイリオ" pitchFamily="50" charset="-128"/>
          </a:endParaRPr>
        </a:p>
        <a:p>
          <a:pPr eaLnBrk="1" fontAlgn="auto" latinLnBrk="0" hangingPunct="1"/>
          <a:endParaRPr lang="ja-JP" altLang="ja-JP" sz="800">
            <a:solidFill>
              <a:srgbClr val="FF0000"/>
            </a:solidFill>
            <a:effectLst/>
            <a:latin typeface="メイリオ" pitchFamily="50" charset="-128"/>
            <a:ea typeface="メイリオ" pitchFamily="50" charset="-128"/>
            <a:cs typeface="メイリオ" pitchFamily="50" charset="-128"/>
          </a:endParaRPr>
        </a:p>
        <a:p>
          <a:r>
            <a:rPr kumimoji="1" lang="en-US" altLang="ja-JP" sz="800">
              <a:solidFill>
                <a:sysClr val="windowText" lastClr="000000"/>
              </a:solidFill>
              <a:effectLst/>
              <a:latin typeface="メイリオ" pitchFamily="50" charset="-128"/>
              <a:ea typeface="メイリオ" pitchFamily="50" charset="-128"/>
              <a:cs typeface="メイリオ" pitchFamily="50" charset="-128"/>
            </a:rPr>
            <a:t>-SINET4</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接続　ご契約内容　：「ご利用開始日」「契約内容」「数量」をご指定ください。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「ご利用開始希望日」にはスマートストレージとの接続希望日をご指定ください。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（スマートストレージ開通日以降となります）</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別途、お客様より国立情報学研究所（</a:t>
          </a:r>
          <a:r>
            <a:rPr kumimoji="1" lang="en-US" altLang="ja-JP" sz="800">
              <a:solidFill>
                <a:srgbClr val="FF0000"/>
              </a:solidFill>
              <a:effectLst/>
              <a:latin typeface="メイリオ" pitchFamily="50" charset="-128"/>
              <a:ea typeface="メイリオ" pitchFamily="50" charset="-128"/>
              <a:cs typeface="メイリオ" pitchFamily="50" charset="-128"/>
            </a:rPr>
            <a:t>NII</a:t>
          </a:r>
          <a:r>
            <a:rPr kumimoji="1" lang="ja-JP" altLang="ja-JP" sz="800">
              <a:solidFill>
                <a:srgbClr val="FF0000"/>
              </a:solidFill>
              <a:effectLst/>
              <a:latin typeface="メイリオ" pitchFamily="50" charset="-128"/>
              <a:ea typeface="メイリオ" pitchFamily="50" charset="-128"/>
              <a:cs typeface="メイリオ" pitchFamily="50" charset="-128"/>
            </a:rPr>
            <a:t>）への利用申請が必要となります。</a:t>
          </a:r>
          <a:endParaRPr lang="ja-JP"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xdr:txBody>
    </xdr:sp>
    <xdr:clientData/>
  </xdr:twoCellAnchor>
  <xdr:twoCellAnchor>
    <xdr:from>
      <xdr:col>52</xdr:col>
      <xdr:colOff>247650</xdr:colOff>
      <xdr:row>112</xdr:row>
      <xdr:rowOff>28575</xdr:rowOff>
    </xdr:from>
    <xdr:to>
      <xdr:col>52</xdr:col>
      <xdr:colOff>247650</xdr:colOff>
      <xdr:row>114</xdr:row>
      <xdr:rowOff>257175</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6849725" y="23698200"/>
          <a:ext cx="0" cy="6096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57148</xdr:colOff>
      <xdr:row>112</xdr:row>
      <xdr:rowOff>19051</xdr:rowOff>
    </xdr:from>
    <xdr:to>
      <xdr:col>76</xdr:col>
      <xdr:colOff>91855</xdr:colOff>
      <xdr:row>114</xdr:row>
      <xdr:rowOff>238125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916398" y="23688676"/>
          <a:ext cx="4759107" cy="600074"/>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■オプションについて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 「データ移行用ラック」：お申込の場合、契約内容をご選択ください。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rgbClr val="FF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大阪データセンタのスタンダードプラン、アカデミックプランのみのご提供。</a:t>
          </a:r>
          <a:endParaRPr kumimoji="1" lang="en-US" altLang="ja-JP" sz="800">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32</xdr:col>
      <xdr:colOff>133351</xdr:colOff>
      <xdr:row>1</xdr:row>
      <xdr:rowOff>122576</xdr:rowOff>
    </xdr:from>
    <xdr:to>
      <xdr:col>41</xdr:col>
      <xdr:colOff>28576</xdr:colOff>
      <xdr:row>9</xdr:row>
      <xdr:rowOff>123822</xdr:rowOff>
    </xdr:to>
    <xdr:grpSp>
      <xdr:nvGrpSpPr>
        <xdr:cNvPr id="8" name="グループ化 1">
          <a:extLst>
            <a:ext uri="{FF2B5EF4-FFF2-40B4-BE49-F238E27FC236}">
              <a16:creationId xmlns:a16="http://schemas.microsoft.com/office/drawing/2014/main" id="{00000000-0008-0000-0400-000008000000}"/>
            </a:ext>
          </a:extLst>
        </xdr:cNvPr>
        <xdr:cNvGrpSpPr>
          <a:grpSpLocks/>
        </xdr:cNvGrpSpPr>
      </xdr:nvGrpSpPr>
      <xdr:grpSpPr bwMode="auto">
        <a:xfrm>
          <a:off x="7143751" y="313076"/>
          <a:ext cx="1866900" cy="1372846"/>
          <a:chOff x="5607274" y="47625"/>
          <a:chExt cx="1313149" cy="1020341"/>
        </a:xfrm>
      </xdr:grpSpPr>
      <xdr:pic>
        <xdr:nvPicPr>
          <xdr:cNvPr id="9" name="Picture 16" descr="基本ロゴタイプ_B_4C">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3152" y="47625"/>
            <a:ext cx="719582" cy="306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Text Box 17">
            <a:extLst>
              <a:ext uri="{FF2B5EF4-FFF2-40B4-BE49-F238E27FC236}">
                <a16:creationId xmlns:a16="http://schemas.microsoft.com/office/drawing/2014/main" id="{00000000-0008-0000-0400-00000A000000}"/>
              </a:ext>
            </a:extLst>
          </xdr:cNvPr>
          <xdr:cNvSpPr txBox="1">
            <a:spLocks noChangeArrowheads="1"/>
          </xdr:cNvSpPr>
        </xdr:nvSpPr>
        <xdr:spPr bwMode="auto">
          <a:xfrm>
            <a:off x="5607274" y="99304"/>
            <a:ext cx="513841" cy="18949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HG丸ｺﾞｼｯｸM-PRO"/>
                <a:ea typeface="HG丸ｺﾞｼｯｸM-PRO"/>
              </a:rPr>
              <a:t>重要</a:t>
            </a:r>
            <a:endParaRPr lang="ja-JP" altLang="en-US" sz="1000" b="1">
              <a:solidFill>
                <a:srgbClr val="FF0000"/>
              </a:solidFill>
            </a:endParaRPr>
          </a:p>
        </xdr:txBody>
      </xdr:sp>
      <xdr:pic>
        <xdr:nvPicPr>
          <xdr:cNvPr id="11" name="Picture 18" descr="サービス統合ロゴ（基本形1　黒）">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6799" y="567223"/>
            <a:ext cx="1303624" cy="500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45</xdr:col>
      <xdr:colOff>390524</xdr:colOff>
      <xdr:row>119</xdr:row>
      <xdr:rowOff>104775</xdr:rowOff>
    </xdr:from>
    <xdr:to>
      <xdr:col>50</xdr:col>
      <xdr:colOff>104774</xdr:colOff>
      <xdr:row>124</xdr:row>
      <xdr:rowOff>47625</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1382374" y="25155525"/>
          <a:ext cx="3990975" cy="1181100"/>
        </a:xfrm>
        <a:prstGeom prst="rect">
          <a:avLst/>
        </a:prstGeom>
        <a:solidFill>
          <a:schemeClr val="accent5">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0000FF"/>
              </a:solidFill>
              <a:latin typeface="メイリオ" pitchFamily="50" charset="-128"/>
              <a:ea typeface="メイリオ" pitchFamily="50" charset="-128"/>
              <a:cs typeface="メイリオ" pitchFamily="50" charset="-128"/>
            </a:rPr>
            <a:t>【</a:t>
          </a:r>
          <a:r>
            <a:rPr kumimoji="1" lang="ja-JP" altLang="en-US" sz="800">
              <a:solidFill>
                <a:srgbClr val="0000FF"/>
              </a:solidFill>
              <a:latin typeface="メイリオ" pitchFamily="50" charset="-128"/>
              <a:ea typeface="メイリオ" pitchFamily="50" charset="-128"/>
              <a:cs typeface="メイリオ" pitchFamily="50" charset="-128"/>
            </a:rPr>
            <a:t>社内用</a:t>
          </a:r>
          <a:r>
            <a:rPr kumimoji="1" lang="en-US" altLang="ja-JP" sz="800">
              <a:solidFill>
                <a:srgbClr val="0000FF"/>
              </a:solidFill>
              <a:latin typeface="メイリオ" pitchFamily="50" charset="-128"/>
              <a:ea typeface="メイリオ" pitchFamily="50" charset="-128"/>
              <a:cs typeface="メイリオ" pitchFamily="50" charset="-128"/>
            </a:rPr>
            <a:t>】</a:t>
          </a:r>
        </a:p>
        <a:p>
          <a:pPr algn="l"/>
          <a:r>
            <a:rPr kumimoji="1" lang="ja-JP" altLang="en-US" sz="800">
              <a:solidFill>
                <a:srgbClr val="0000FF"/>
              </a:solidFill>
              <a:latin typeface="メイリオ" pitchFamily="50" charset="-128"/>
              <a:ea typeface="メイリオ" pitchFamily="50" charset="-128"/>
              <a:cs typeface="メイリオ" pitchFamily="50" charset="-128"/>
            </a:rPr>
            <a:t>■追加契約　</a:t>
          </a:r>
          <a:endParaRPr kumimoji="1" lang="en-US" altLang="ja-JP" sz="800">
            <a:solidFill>
              <a:srgbClr val="0000FF"/>
            </a:solidFill>
            <a:latin typeface="メイリオ" pitchFamily="50" charset="-128"/>
            <a:ea typeface="メイリオ" pitchFamily="50" charset="-128"/>
            <a:cs typeface="メイリオ" pitchFamily="50" charset="-128"/>
          </a:endParaRPr>
        </a:p>
        <a:p>
          <a:pPr algn="l"/>
          <a:r>
            <a:rPr kumimoji="1" lang="ja-JP" altLang="en-US" sz="800">
              <a:solidFill>
                <a:srgbClr val="0000FF"/>
              </a:solidFill>
              <a:latin typeface="メイリオ" pitchFamily="50" charset="-128"/>
              <a:ea typeface="メイリオ" pitchFamily="50" charset="-128"/>
              <a:cs typeface="メイリオ" pitchFamily="50" charset="-128"/>
            </a:rPr>
            <a:t>　</a:t>
          </a:r>
          <a:r>
            <a:rPr kumimoji="1" lang="en-US" altLang="ja-JP" sz="800">
              <a:solidFill>
                <a:srgbClr val="0000FF"/>
              </a:solidFill>
              <a:latin typeface="メイリオ" pitchFamily="50" charset="-128"/>
              <a:ea typeface="メイリオ" pitchFamily="50" charset="-128"/>
              <a:cs typeface="メイリオ" pitchFamily="50" charset="-128"/>
            </a:rPr>
            <a:t>-</a:t>
          </a:r>
          <a:r>
            <a:rPr kumimoji="1" lang="ja-JP" altLang="en-US" sz="800">
              <a:solidFill>
                <a:srgbClr val="0000FF"/>
              </a:solidFill>
              <a:latin typeface="メイリオ" pitchFamily="50" charset="-128"/>
              <a:ea typeface="メイリオ" pitchFamily="50" charset="-128"/>
              <a:cs typeface="メイリオ" pitchFamily="50" charset="-128"/>
            </a:rPr>
            <a:t> 追加契約情報を記入。「変更申込書」より転記してください。</a:t>
          </a:r>
          <a:endParaRPr kumimoji="1" lang="en-US" altLang="ja-JP" sz="800">
            <a:solidFill>
              <a:srgbClr val="0000FF"/>
            </a:solidFill>
            <a:latin typeface="メイリオ" pitchFamily="50" charset="-128"/>
            <a:ea typeface="メイリオ" pitchFamily="50" charset="-128"/>
            <a:cs typeface="メイリオ" pitchFamily="50" charset="-128"/>
          </a:endParaRPr>
        </a:p>
        <a:p>
          <a:pPr algn="l"/>
          <a:r>
            <a:rPr kumimoji="1" lang="en-US" altLang="ja-JP" sz="800">
              <a:solidFill>
                <a:srgbClr val="FF0000"/>
              </a:solidFill>
              <a:effectLst/>
              <a:latin typeface="メイリオ" pitchFamily="50" charset="-128"/>
              <a:ea typeface="メイリオ" pitchFamily="50" charset="-128"/>
              <a:cs typeface="メイリオ" pitchFamily="50" charset="-128"/>
            </a:rPr>
            <a:t>※3</a:t>
          </a:r>
          <a:r>
            <a:rPr kumimoji="1" lang="ja-JP" altLang="en-US" sz="800">
              <a:solidFill>
                <a:srgbClr val="FF0000"/>
              </a:solidFill>
              <a:effectLst/>
              <a:latin typeface="メイリオ" pitchFamily="50" charset="-128"/>
              <a:ea typeface="メイリオ" pitchFamily="50" charset="-128"/>
              <a:cs typeface="メイリオ" pitchFamily="50" charset="-128"/>
            </a:rPr>
            <a:t>回目以降の</a:t>
          </a:r>
          <a:r>
            <a:rPr kumimoji="1" lang="ja-JP" altLang="ja-JP" sz="800">
              <a:solidFill>
                <a:srgbClr val="FF0000"/>
              </a:solidFill>
              <a:effectLst/>
              <a:latin typeface="メイリオ" pitchFamily="50" charset="-128"/>
              <a:ea typeface="メイリオ" pitchFamily="50" charset="-128"/>
              <a:cs typeface="メイリオ" pitchFamily="50" charset="-128"/>
            </a:rPr>
            <a:t>追加契約時には</a:t>
          </a:r>
          <a:r>
            <a:rPr kumimoji="1" lang="ja-JP" altLang="en-US" sz="800">
              <a:solidFill>
                <a:srgbClr val="FF0000"/>
              </a:solidFill>
              <a:effectLst/>
              <a:latin typeface="メイリオ" pitchFamily="50" charset="-128"/>
              <a:ea typeface="メイリオ" pitchFamily="50" charset="-128"/>
              <a:cs typeface="メイリオ" pitchFamily="50" charset="-128"/>
            </a:rPr>
            <a:t>、</a:t>
          </a:r>
          <a:r>
            <a:rPr kumimoji="1" lang="en-US" altLang="ja-JP" sz="800">
              <a:solidFill>
                <a:srgbClr val="FF0000"/>
              </a:solidFill>
              <a:effectLst/>
              <a:latin typeface="メイリオ" pitchFamily="50" charset="-128"/>
              <a:ea typeface="メイリオ" pitchFamily="50" charset="-128"/>
              <a:cs typeface="メイリオ" pitchFamily="50" charset="-128"/>
            </a:rPr>
            <a:t>117</a:t>
          </a:r>
          <a:r>
            <a:rPr kumimoji="1" lang="ja-JP" altLang="en-US" sz="800">
              <a:solidFill>
                <a:srgbClr val="FF0000"/>
              </a:solidFill>
              <a:effectLst/>
              <a:latin typeface="メイリオ" pitchFamily="50" charset="-128"/>
              <a:ea typeface="メイリオ" pitchFamily="50" charset="-128"/>
              <a:cs typeface="メイリオ" pitchFamily="50" charset="-128"/>
            </a:rPr>
            <a:t>～</a:t>
          </a:r>
          <a:r>
            <a:rPr kumimoji="1" lang="en-US" altLang="ja-JP" sz="800">
              <a:solidFill>
                <a:srgbClr val="FF0000"/>
              </a:solidFill>
              <a:effectLst/>
              <a:latin typeface="メイリオ" pitchFamily="50" charset="-128"/>
              <a:ea typeface="メイリオ" pitchFamily="50" charset="-128"/>
              <a:cs typeface="メイリオ" pitchFamily="50" charset="-128"/>
            </a:rPr>
            <a:t>139</a:t>
          </a:r>
          <a:r>
            <a:rPr kumimoji="1" lang="ja-JP" altLang="en-US" sz="800">
              <a:solidFill>
                <a:srgbClr val="FF0000"/>
              </a:solidFill>
              <a:effectLst/>
              <a:latin typeface="メイリオ" pitchFamily="50" charset="-128"/>
              <a:ea typeface="メイリオ" pitchFamily="50" charset="-128"/>
              <a:cs typeface="メイリオ" pitchFamily="50" charset="-128"/>
            </a:rPr>
            <a:t>行目を</a:t>
          </a:r>
          <a:r>
            <a:rPr kumimoji="1" lang="ja-JP" altLang="ja-JP" sz="800">
              <a:solidFill>
                <a:srgbClr val="FF0000"/>
              </a:solidFill>
              <a:effectLst/>
              <a:latin typeface="メイリオ" pitchFamily="50" charset="-128"/>
              <a:ea typeface="メイリオ" pitchFamily="50" charset="-128"/>
              <a:cs typeface="メイリオ" pitchFamily="50" charset="-128"/>
            </a:rPr>
            <a:t>コピーしてご利用ください</a:t>
          </a:r>
          <a:endParaRPr kumimoji="1" lang="en-US" altLang="ja-JP" sz="800">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45</xdr:col>
      <xdr:colOff>390525</xdr:colOff>
      <xdr:row>124</xdr:row>
      <xdr:rowOff>152399</xdr:rowOff>
    </xdr:from>
    <xdr:to>
      <xdr:col>49</xdr:col>
      <xdr:colOff>28574</xdr:colOff>
      <xdr:row>128</xdr:row>
      <xdr:rowOff>161924</xdr:rowOff>
    </xdr:to>
    <xdr:sp macro="" textlink="">
      <xdr:nvSpPr>
        <xdr:cNvPr id="13" name="下矢印吹き出し 12">
          <a:extLst>
            <a:ext uri="{FF2B5EF4-FFF2-40B4-BE49-F238E27FC236}">
              <a16:creationId xmlns:a16="http://schemas.microsoft.com/office/drawing/2014/main" id="{00000000-0008-0000-0400-00000D000000}"/>
            </a:ext>
          </a:extLst>
        </xdr:cNvPr>
        <xdr:cNvSpPr/>
      </xdr:nvSpPr>
      <xdr:spPr>
        <a:xfrm>
          <a:off x="11382375" y="26441399"/>
          <a:ext cx="3028949" cy="962025"/>
        </a:xfrm>
        <a:prstGeom prst="downArrowCallout">
          <a:avLst>
            <a:gd name="adj1" fmla="val 21899"/>
            <a:gd name="adj2" fmla="val 25000"/>
            <a:gd name="adj3" fmla="val 18023"/>
            <a:gd name="adj4" fmla="val 71954"/>
          </a:avLst>
        </a:prstGeom>
        <a:solidFill>
          <a:schemeClr val="accent1">
            <a:lumMod val="20000"/>
            <a:lumOff val="80000"/>
          </a:schemeClr>
        </a:solidFill>
        <a:ln>
          <a:solidFill>
            <a:srgbClr val="0000FF"/>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b="1">
              <a:solidFill>
                <a:srgbClr val="0000FF"/>
              </a:solidFill>
              <a:effectLst/>
              <a:latin typeface="メイリオ" pitchFamily="50" charset="-128"/>
              <a:ea typeface="メイリオ" pitchFamily="50" charset="-128"/>
              <a:cs typeface="メイリオ" pitchFamily="50" charset="-128"/>
            </a:rPr>
            <a:t>&lt;</a:t>
          </a:r>
          <a:r>
            <a:rPr kumimoji="1" lang="ja-JP" altLang="ja-JP" sz="900" b="1">
              <a:solidFill>
                <a:srgbClr val="0000FF"/>
              </a:solidFill>
              <a:effectLst/>
              <a:latin typeface="メイリオ" pitchFamily="50" charset="-128"/>
              <a:ea typeface="メイリオ" pitchFamily="50" charset="-128"/>
              <a:cs typeface="メイリオ" pitchFamily="50" charset="-128"/>
            </a:rPr>
            <a:t>社内処理</a:t>
          </a:r>
          <a:r>
            <a:rPr kumimoji="1" lang="en-US" altLang="ja-JP" sz="900" b="1">
              <a:solidFill>
                <a:srgbClr val="0000FF"/>
              </a:solidFill>
              <a:effectLst/>
              <a:latin typeface="メイリオ" pitchFamily="50" charset="-128"/>
              <a:ea typeface="メイリオ" pitchFamily="50" charset="-128"/>
              <a:cs typeface="メイリオ" pitchFamily="50" charset="-128"/>
            </a:rPr>
            <a:t>&gt;</a:t>
          </a:r>
          <a:endParaRPr lang="ja-JP" altLang="ja-JP" sz="900">
            <a:solidFill>
              <a:srgbClr val="0000FF"/>
            </a:solidFill>
            <a:effectLst/>
            <a:latin typeface="メイリオ" pitchFamily="50" charset="-128"/>
            <a:ea typeface="メイリオ" pitchFamily="50" charset="-128"/>
            <a:cs typeface="メイリオ" pitchFamily="50" charset="-128"/>
          </a:endParaRPr>
        </a:p>
        <a:p>
          <a:r>
            <a:rPr kumimoji="1" lang="ja-JP" altLang="ja-JP" sz="900" b="1">
              <a:solidFill>
                <a:srgbClr val="0000FF"/>
              </a:solidFill>
              <a:effectLst/>
              <a:latin typeface="メイリオ" pitchFamily="50" charset="-128"/>
              <a:ea typeface="メイリオ" pitchFamily="50" charset="-128"/>
              <a:cs typeface="メイリオ" pitchFamily="50" charset="-128"/>
            </a:rPr>
            <a:t>「変更申込書」の</a:t>
          </a:r>
          <a:r>
            <a:rPr kumimoji="1" lang="en-US" altLang="ja-JP" sz="900" b="1">
              <a:solidFill>
                <a:srgbClr val="0000FF"/>
              </a:solidFill>
              <a:effectLst/>
              <a:latin typeface="メイリオ" pitchFamily="50" charset="-128"/>
              <a:ea typeface="メイリオ" pitchFamily="50" charset="-128"/>
              <a:cs typeface="メイリオ" pitchFamily="50" charset="-128"/>
            </a:rPr>
            <a:t>AN22~AP31</a:t>
          </a:r>
          <a:r>
            <a:rPr kumimoji="1" lang="ja-JP" altLang="ja-JP" sz="900" b="1">
              <a:solidFill>
                <a:srgbClr val="0000FF"/>
              </a:solidFill>
              <a:effectLst/>
              <a:latin typeface="メイリオ" pitchFamily="50" charset="-128"/>
              <a:ea typeface="メイリオ" pitchFamily="50" charset="-128"/>
              <a:cs typeface="メイリオ" pitchFamily="50" charset="-128"/>
            </a:rPr>
            <a:t>を値のみ貼り付け</a:t>
          </a:r>
          <a:endParaRPr lang="ja-JP" altLang="ja-JP" sz="900">
            <a:solidFill>
              <a:srgbClr val="0000FF"/>
            </a:solidFill>
            <a:effectLst/>
            <a:latin typeface="メイリオ" pitchFamily="50" charset="-128"/>
            <a:ea typeface="メイリオ" pitchFamily="50" charset="-128"/>
            <a:cs typeface="メイリオ" pitchFamily="50" charset="-128"/>
          </a:endParaRPr>
        </a:p>
        <a:p>
          <a:pPr algn="l"/>
          <a:endParaRPr kumimoji="1" lang="ja-JP" altLang="en-US" sz="900" b="1">
            <a:solidFill>
              <a:srgbClr val="0000FF"/>
            </a:solidFill>
            <a:latin typeface="メイリオ" pitchFamily="50" charset="-128"/>
            <a:ea typeface="メイリオ" pitchFamily="50" charset="-128"/>
            <a:cs typeface="メイリオ" pitchFamily="50" charset="-128"/>
          </a:endParaRPr>
        </a:p>
      </xdr:txBody>
    </xdr:sp>
    <xdr:clientData/>
  </xdr:twoCellAnchor>
  <xdr:twoCellAnchor editAs="oneCell">
    <xdr:from>
      <xdr:col>52</xdr:col>
      <xdr:colOff>238125</xdr:colOff>
      <xdr:row>16</xdr:row>
      <xdr:rowOff>0</xdr:rowOff>
    </xdr:from>
    <xdr:to>
      <xdr:col>71</xdr:col>
      <xdr:colOff>123825</xdr:colOff>
      <xdr:row>19</xdr:row>
      <xdr:rowOff>66675</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16840200" y="2762250"/>
          <a:ext cx="3867150" cy="600075"/>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itchFamily="50" charset="-128"/>
              <a:ea typeface="HG丸ｺﾞｼｯｸM-PRO" pitchFamily="50" charset="-128"/>
            </a:rPr>
            <a:t>黄色の箇所は必須となります</a:t>
          </a:r>
          <a:endParaRPr kumimoji="1" lang="en-US" altLang="ja-JP" sz="1200">
            <a:solidFill>
              <a:srgbClr val="FF0000"/>
            </a:solidFill>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ご記入漏れのございませんようご注意ください</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8</xdr:row>
          <xdr:rowOff>161925</xdr:rowOff>
        </xdr:from>
        <xdr:to>
          <xdr:col>8</xdr:col>
          <xdr:colOff>47625</xdr:colOff>
          <xdr:row>9</xdr:row>
          <xdr:rowOff>57150</xdr:rowOff>
        </xdr:to>
        <xdr:sp macro="" textlink="">
          <xdr:nvSpPr>
            <xdr:cNvPr id="86017" name="Group Box 1" hidden="1">
              <a:extLst>
                <a:ext uri="{63B3BB69-23CF-44E3-9099-C40C66FF867C}">
                  <a14:compatExt spid="_x0000_s86017"/>
                </a:ext>
                <a:ext uri="{FF2B5EF4-FFF2-40B4-BE49-F238E27FC236}">
                  <a16:creationId xmlns:a16="http://schemas.microsoft.com/office/drawing/2014/main" id="{00000000-0008-0000-0500-00000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8</xdr:row>
          <xdr:rowOff>161925</xdr:rowOff>
        </xdr:from>
        <xdr:to>
          <xdr:col>8</xdr:col>
          <xdr:colOff>47625</xdr:colOff>
          <xdr:row>10</xdr:row>
          <xdr:rowOff>0</xdr:rowOff>
        </xdr:to>
        <xdr:sp macro="" textlink="">
          <xdr:nvSpPr>
            <xdr:cNvPr id="86018" name="Group Box 2" hidden="1">
              <a:extLst>
                <a:ext uri="{63B3BB69-23CF-44E3-9099-C40C66FF867C}">
                  <a14:compatExt spid="_x0000_s86018"/>
                </a:ext>
                <a:ext uri="{FF2B5EF4-FFF2-40B4-BE49-F238E27FC236}">
                  <a16:creationId xmlns:a16="http://schemas.microsoft.com/office/drawing/2014/main" id="{00000000-0008-0000-0500-00000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8</xdr:row>
          <xdr:rowOff>161925</xdr:rowOff>
        </xdr:from>
        <xdr:to>
          <xdr:col>8</xdr:col>
          <xdr:colOff>47625</xdr:colOff>
          <xdr:row>9</xdr:row>
          <xdr:rowOff>47625</xdr:rowOff>
        </xdr:to>
        <xdr:sp macro="" textlink="">
          <xdr:nvSpPr>
            <xdr:cNvPr id="86019" name="Group Box 3" hidden="1">
              <a:extLst>
                <a:ext uri="{63B3BB69-23CF-44E3-9099-C40C66FF867C}">
                  <a14:compatExt spid="_x0000_s86019"/>
                </a:ext>
                <a:ext uri="{FF2B5EF4-FFF2-40B4-BE49-F238E27FC236}">
                  <a16:creationId xmlns:a16="http://schemas.microsoft.com/office/drawing/2014/main" id="{00000000-0008-0000-0500-00000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161925</xdr:rowOff>
        </xdr:from>
        <xdr:to>
          <xdr:col>2</xdr:col>
          <xdr:colOff>133350</xdr:colOff>
          <xdr:row>21</xdr:row>
          <xdr:rowOff>19050</xdr:rowOff>
        </xdr:to>
        <xdr:sp macro="" textlink="">
          <xdr:nvSpPr>
            <xdr:cNvPr id="86020" name="Group Box 4" hidden="1">
              <a:extLst>
                <a:ext uri="{63B3BB69-23CF-44E3-9099-C40C66FF867C}">
                  <a14:compatExt spid="_x0000_s86020"/>
                </a:ext>
                <a:ext uri="{FF2B5EF4-FFF2-40B4-BE49-F238E27FC236}">
                  <a16:creationId xmlns:a16="http://schemas.microsoft.com/office/drawing/2014/main" id="{00000000-0008-0000-0500-00000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xdr:row>
          <xdr:rowOff>161925</xdr:rowOff>
        </xdr:from>
        <xdr:to>
          <xdr:col>3</xdr:col>
          <xdr:colOff>180975</xdr:colOff>
          <xdr:row>10</xdr:row>
          <xdr:rowOff>161925</xdr:rowOff>
        </xdr:to>
        <xdr:sp macro="" textlink="">
          <xdr:nvSpPr>
            <xdr:cNvPr id="86021" name="Group Box 5" hidden="1">
              <a:extLst>
                <a:ext uri="{63B3BB69-23CF-44E3-9099-C40C66FF867C}">
                  <a14:compatExt spid="_x0000_s86021"/>
                </a:ext>
                <a:ext uri="{FF2B5EF4-FFF2-40B4-BE49-F238E27FC236}">
                  <a16:creationId xmlns:a16="http://schemas.microsoft.com/office/drawing/2014/main" id="{00000000-0008-0000-0500-00000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161925</xdr:rowOff>
        </xdr:from>
        <xdr:to>
          <xdr:col>2</xdr:col>
          <xdr:colOff>152400</xdr:colOff>
          <xdr:row>10</xdr:row>
          <xdr:rowOff>47625</xdr:rowOff>
        </xdr:to>
        <xdr:sp macro="" textlink="">
          <xdr:nvSpPr>
            <xdr:cNvPr id="86022" name="Group Box 6" hidden="1">
              <a:extLst>
                <a:ext uri="{63B3BB69-23CF-44E3-9099-C40C66FF867C}">
                  <a14:compatExt spid="_x0000_s86022"/>
                </a:ext>
                <a:ext uri="{FF2B5EF4-FFF2-40B4-BE49-F238E27FC236}">
                  <a16:creationId xmlns:a16="http://schemas.microsoft.com/office/drawing/2014/main" id="{00000000-0008-0000-0500-00000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76200</xdr:rowOff>
        </xdr:from>
        <xdr:to>
          <xdr:col>2</xdr:col>
          <xdr:colOff>152400</xdr:colOff>
          <xdr:row>19</xdr:row>
          <xdr:rowOff>228600</xdr:rowOff>
        </xdr:to>
        <xdr:sp macro="" textlink="">
          <xdr:nvSpPr>
            <xdr:cNvPr id="86023" name="Group Box 7" hidden="1">
              <a:extLst>
                <a:ext uri="{63B3BB69-23CF-44E3-9099-C40C66FF867C}">
                  <a14:compatExt spid="_x0000_s86023"/>
                </a:ext>
                <a:ext uri="{FF2B5EF4-FFF2-40B4-BE49-F238E27FC236}">
                  <a16:creationId xmlns:a16="http://schemas.microsoft.com/office/drawing/2014/main" id="{00000000-0008-0000-0500-00000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xdr:twoCellAnchor editAs="oneCell">
    <xdr:from>
      <xdr:col>2</xdr:col>
      <xdr:colOff>142875</xdr:colOff>
      <xdr:row>17</xdr:row>
      <xdr:rowOff>0</xdr:rowOff>
    </xdr:from>
    <xdr:to>
      <xdr:col>27</xdr:col>
      <xdr:colOff>55380</xdr:colOff>
      <xdr:row>24</xdr:row>
      <xdr:rowOff>133125</xdr:rowOff>
    </xdr:to>
    <xdr:pic>
      <xdr:nvPicPr>
        <xdr:cNvPr id="11" name="図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228975"/>
          <a:ext cx="5389380" cy="18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19</xdr:row>
          <xdr:rowOff>76200</xdr:rowOff>
        </xdr:from>
        <xdr:to>
          <xdr:col>8</xdr:col>
          <xdr:colOff>47625</xdr:colOff>
          <xdr:row>19</xdr:row>
          <xdr:rowOff>161925</xdr:rowOff>
        </xdr:to>
        <xdr:sp macro="" textlink="">
          <xdr:nvSpPr>
            <xdr:cNvPr id="86024" name="Group Box 8" hidden="1">
              <a:extLst>
                <a:ext uri="{63B3BB69-23CF-44E3-9099-C40C66FF867C}">
                  <a14:compatExt spid="_x0000_s86024"/>
                </a:ext>
                <a:ext uri="{FF2B5EF4-FFF2-40B4-BE49-F238E27FC236}">
                  <a16:creationId xmlns:a16="http://schemas.microsoft.com/office/drawing/2014/main" id="{00000000-0008-0000-0500-00000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76200</xdr:rowOff>
        </xdr:from>
        <xdr:to>
          <xdr:col>8</xdr:col>
          <xdr:colOff>47625</xdr:colOff>
          <xdr:row>19</xdr:row>
          <xdr:rowOff>161925</xdr:rowOff>
        </xdr:to>
        <xdr:sp macro="" textlink="">
          <xdr:nvSpPr>
            <xdr:cNvPr id="86025" name="Group Box 9" hidden="1">
              <a:extLst>
                <a:ext uri="{63B3BB69-23CF-44E3-9099-C40C66FF867C}">
                  <a14:compatExt spid="_x0000_s86025"/>
                </a:ext>
                <a:ext uri="{FF2B5EF4-FFF2-40B4-BE49-F238E27FC236}">
                  <a16:creationId xmlns:a16="http://schemas.microsoft.com/office/drawing/2014/main" id="{00000000-0008-0000-0500-00000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76200</xdr:rowOff>
        </xdr:from>
        <xdr:to>
          <xdr:col>8</xdr:col>
          <xdr:colOff>47625</xdr:colOff>
          <xdr:row>19</xdr:row>
          <xdr:rowOff>152400</xdr:rowOff>
        </xdr:to>
        <xdr:sp macro="" textlink="">
          <xdr:nvSpPr>
            <xdr:cNvPr id="86026" name="Group Box 10" hidden="1">
              <a:extLst>
                <a:ext uri="{63B3BB69-23CF-44E3-9099-C40C66FF867C}">
                  <a14:compatExt spid="_x0000_s86026"/>
                </a:ext>
                <a:ext uri="{FF2B5EF4-FFF2-40B4-BE49-F238E27FC236}">
                  <a16:creationId xmlns:a16="http://schemas.microsoft.com/office/drawing/2014/main" id="{00000000-0008-0000-0500-00000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76200</xdr:rowOff>
        </xdr:from>
        <xdr:to>
          <xdr:col>2</xdr:col>
          <xdr:colOff>152400</xdr:colOff>
          <xdr:row>19</xdr:row>
          <xdr:rowOff>228600</xdr:rowOff>
        </xdr:to>
        <xdr:sp macro="" textlink="">
          <xdr:nvSpPr>
            <xdr:cNvPr id="86027" name="Group Box 11" hidden="1">
              <a:extLst>
                <a:ext uri="{63B3BB69-23CF-44E3-9099-C40C66FF867C}">
                  <a14:compatExt spid="_x0000_s86027"/>
                </a:ext>
                <a:ext uri="{FF2B5EF4-FFF2-40B4-BE49-F238E27FC236}">
                  <a16:creationId xmlns:a16="http://schemas.microsoft.com/office/drawing/2014/main" id="{00000000-0008-0000-0500-00000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95250</xdr:rowOff>
        </xdr:from>
        <xdr:to>
          <xdr:col>2</xdr:col>
          <xdr:colOff>152400</xdr:colOff>
          <xdr:row>24</xdr:row>
          <xdr:rowOff>9525</xdr:rowOff>
        </xdr:to>
        <xdr:sp macro="" textlink="">
          <xdr:nvSpPr>
            <xdr:cNvPr id="86028" name="Group Box 12" hidden="1">
              <a:extLst>
                <a:ext uri="{63B3BB69-23CF-44E3-9099-C40C66FF867C}">
                  <a14:compatExt spid="_x0000_s86028"/>
                </a:ext>
                <a:ext uri="{FF2B5EF4-FFF2-40B4-BE49-F238E27FC236}">
                  <a16:creationId xmlns:a16="http://schemas.microsoft.com/office/drawing/2014/main" id="{00000000-0008-0000-0500-00000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23</xdr:row>
          <xdr:rowOff>95250</xdr:rowOff>
        </xdr:from>
        <xdr:to>
          <xdr:col>8</xdr:col>
          <xdr:colOff>47625</xdr:colOff>
          <xdr:row>23</xdr:row>
          <xdr:rowOff>180975</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5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95250</xdr:rowOff>
        </xdr:from>
        <xdr:to>
          <xdr:col>8</xdr:col>
          <xdr:colOff>47625</xdr:colOff>
          <xdr:row>23</xdr:row>
          <xdr:rowOff>180975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5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95250</xdr:rowOff>
        </xdr:from>
        <xdr:to>
          <xdr:col>8</xdr:col>
          <xdr:colOff>47625</xdr:colOff>
          <xdr:row>23</xdr:row>
          <xdr:rowOff>171450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5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95250</xdr:rowOff>
        </xdr:from>
        <xdr:to>
          <xdr:col>2</xdr:col>
          <xdr:colOff>152400</xdr:colOff>
          <xdr:row>24</xdr:row>
          <xdr:rowOff>9525</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5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266700</xdr:rowOff>
        </xdr:from>
        <xdr:to>
          <xdr:col>2</xdr:col>
          <xdr:colOff>152400</xdr:colOff>
          <xdr:row>29</xdr:row>
          <xdr:rowOff>133350</xdr:rowOff>
        </xdr:to>
        <xdr:sp macro="" textlink="">
          <xdr:nvSpPr>
            <xdr:cNvPr id="86033" name="Group Box 17" hidden="1">
              <a:extLst>
                <a:ext uri="{63B3BB69-23CF-44E3-9099-C40C66FF867C}">
                  <a14:compatExt spid="_x0000_s86033"/>
                </a:ext>
                <a:ext uri="{FF2B5EF4-FFF2-40B4-BE49-F238E27FC236}">
                  <a16:creationId xmlns:a16="http://schemas.microsoft.com/office/drawing/2014/main" id="{00000000-0008-0000-0500-00001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266700</xdr:rowOff>
        </xdr:from>
        <xdr:to>
          <xdr:col>8</xdr:col>
          <xdr:colOff>47625</xdr:colOff>
          <xdr:row>29</xdr:row>
          <xdr:rowOff>66675</xdr:rowOff>
        </xdr:to>
        <xdr:sp macro="" textlink="">
          <xdr:nvSpPr>
            <xdr:cNvPr id="86034" name="Group Box 18" hidden="1">
              <a:extLst>
                <a:ext uri="{63B3BB69-23CF-44E3-9099-C40C66FF867C}">
                  <a14:compatExt spid="_x0000_s86034"/>
                </a:ext>
                <a:ext uri="{FF2B5EF4-FFF2-40B4-BE49-F238E27FC236}">
                  <a16:creationId xmlns:a16="http://schemas.microsoft.com/office/drawing/2014/main" id="{00000000-0008-0000-0500-00001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266700</xdr:rowOff>
        </xdr:from>
        <xdr:to>
          <xdr:col>8</xdr:col>
          <xdr:colOff>47625</xdr:colOff>
          <xdr:row>29</xdr:row>
          <xdr:rowOff>66675</xdr:rowOff>
        </xdr:to>
        <xdr:sp macro="" textlink="">
          <xdr:nvSpPr>
            <xdr:cNvPr id="86035" name="Group Box 19" hidden="1">
              <a:extLst>
                <a:ext uri="{63B3BB69-23CF-44E3-9099-C40C66FF867C}">
                  <a14:compatExt spid="_x0000_s86035"/>
                </a:ext>
                <a:ext uri="{FF2B5EF4-FFF2-40B4-BE49-F238E27FC236}">
                  <a16:creationId xmlns:a16="http://schemas.microsoft.com/office/drawing/2014/main" id="{00000000-0008-0000-0500-00001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266700</xdr:rowOff>
        </xdr:from>
        <xdr:to>
          <xdr:col>8</xdr:col>
          <xdr:colOff>47625</xdr:colOff>
          <xdr:row>29</xdr:row>
          <xdr:rowOff>57150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5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266700</xdr:rowOff>
        </xdr:from>
        <xdr:to>
          <xdr:col>2</xdr:col>
          <xdr:colOff>152400</xdr:colOff>
          <xdr:row>29</xdr:row>
          <xdr:rowOff>133350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5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47625</xdr:rowOff>
        </xdr:from>
        <xdr:to>
          <xdr:col>2</xdr:col>
          <xdr:colOff>152400</xdr:colOff>
          <xdr:row>35</xdr:row>
          <xdr:rowOff>57150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5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34</xdr:row>
          <xdr:rowOff>47625</xdr:rowOff>
        </xdr:from>
        <xdr:to>
          <xdr:col>8</xdr:col>
          <xdr:colOff>47625</xdr:colOff>
          <xdr:row>34</xdr:row>
          <xdr:rowOff>133350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5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34</xdr:row>
          <xdr:rowOff>47625</xdr:rowOff>
        </xdr:from>
        <xdr:to>
          <xdr:col>8</xdr:col>
          <xdr:colOff>47625</xdr:colOff>
          <xdr:row>34</xdr:row>
          <xdr:rowOff>133350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5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34</xdr:row>
          <xdr:rowOff>47625</xdr:rowOff>
        </xdr:from>
        <xdr:to>
          <xdr:col>8</xdr:col>
          <xdr:colOff>47625</xdr:colOff>
          <xdr:row>34</xdr:row>
          <xdr:rowOff>123825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5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47625</xdr:rowOff>
        </xdr:from>
        <xdr:to>
          <xdr:col>2</xdr:col>
          <xdr:colOff>152400</xdr:colOff>
          <xdr:row>35</xdr:row>
          <xdr:rowOff>57150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5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95250</xdr:rowOff>
        </xdr:from>
        <xdr:to>
          <xdr:col>2</xdr:col>
          <xdr:colOff>152400</xdr:colOff>
          <xdr:row>40</xdr:row>
          <xdr:rowOff>9525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5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39</xdr:row>
          <xdr:rowOff>95250</xdr:rowOff>
        </xdr:from>
        <xdr:to>
          <xdr:col>8</xdr:col>
          <xdr:colOff>47625</xdr:colOff>
          <xdr:row>39</xdr:row>
          <xdr:rowOff>180975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5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39</xdr:row>
          <xdr:rowOff>95250</xdr:rowOff>
        </xdr:from>
        <xdr:to>
          <xdr:col>8</xdr:col>
          <xdr:colOff>47625</xdr:colOff>
          <xdr:row>39</xdr:row>
          <xdr:rowOff>180975</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5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39</xdr:row>
          <xdr:rowOff>95250</xdr:rowOff>
        </xdr:from>
        <xdr:to>
          <xdr:col>8</xdr:col>
          <xdr:colOff>47625</xdr:colOff>
          <xdr:row>39</xdr:row>
          <xdr:rowOff>171450</xdr:rowOff>
        </xdr:to>
        <xdr:sp macro="" textlink="">
          <xdr:nvSpPr>
            <xdr:cNvPr id="86046" name="Group Box 30" hidden="1">
              <a:extLst>
                <a:ext uri="{63B3BB69-23CF-44E3-9099-C40C66FF867C}">
                  <a14:compatExt spid="_x0000_s86046"/>
                </a:ext>
                <a:ext uri="{FF2B5EF4-FFF2-40B4-BE49-F238E27FC236}">
                  <a16:creationId xmlns:a16="http://schemas.microsoft.com/office/drawing/2014/main" id="{00000000-0008-0000-0500-00001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95250</xdr:rowOff>
        </xdr:from>
        <xdr:to>
          <xdr:col>2</xdr:col>
          <xdr:colOff>152400</xdr:colOff>
          <xdr:row>40</xdr:row>
          <xdr:rowOff>9525</xdr:rowOff>
        </xdr:to>
        <xdr:sp macro="" textlink="">
          <xdr:nvSpPr>
            <xdr:cNvPr id="86047" name="Group Box 31" hidden="1">
              <a:extLst>
                <a:ext uri="{63B3BB69-23CF-44E3-9099-C40C66FF867C}">
                  <a14:compatExt spid="_x0000_s86047"/>
                </a:ext>
                <a:ext uri="{FF2B5EF4-FFF2-40B4-BE49-F238E27FC236}">
                  <a16:creationId xmlns:a16="http://schemas.microsoft.com/office/drawing/2014/main" id="{00000000-0008-0000-0500-00001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66675</xdr:rowOff>
        </xdr:from>
        <xdr:to>
          <xdr:col>2</xdr:col>
          <xdr:colOff>152400</xdr:colOff>
          <xdr:row>45</xdr:row>
          <xdr:rowOff>123825</xdr:rowOff>
        </xdr:to>
        <xdr:sp macro="" textlink="">
          <xdr:nvSpPr>
            <xdr:cNvPr id="86048" name="Group Box 32" hidden="1">
              <a:extLst>
                <a:ext uri="{63B3BB69-23CF-44E3-9099-C40C66FF867C}">
                  <a14:compatExt spid="_x0000_s86048"/>
                </a:ext>
                <a:ext uri="{FF2B5EF4-FFF2-40B4-BE49-F238E27FC236}">
                  <a16:creationId xmlns:a16="http://schemas.microsoft.com/office/drawing/2014/main" id="{00000000-0008-0000-0500-00002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44</xdr:row>
          <xdr:rowOff>66675</xdr:rowOff>
        </xdr:from>
        <xdr:to>
          <xdr:col>8</xdr:col>
          <xdr:colOff>47625</xdr:colOff>
          <xdr:row>45</xdr:row>
          <xdr:rowOff>66675</xdr:rowOff>
        </xdr:to>
        <xdr:sp macro="" textlink="">
          <xdr:nvSpPr>
            <xdr:cNvPr id="86049" name="Group Box 33" hidden="1">
              <a:extLst>
                <a:ext uri="{63B3BB69-23CF-44E3-9099-C40C66FF867C}">
                  <a14:compatExt spid="_x0000_s86049"/>
                </a:ext>
                <a:ext uri="{FF2B5EF4-FFF2-40B4-BE49-F238E27FC236}">
                  <a16:creationId xmlns:a16="http://schemas.microsoft.com/office/drawing/2014/main" id="{00000000-0008-0000-0500-00002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66675</xdr:rowOff>
        </xdr:from>
        <xdr:to>
          <xdr:col>8</xdr:col>
          <xdr:colOff>47625</xdr:colOff>
          <xdr:row>45</xdr:row>
          <xdr:rowOff>66675</xdr:rowOff>
        </xdr:to>
        <xdr:sp macro="" textlink="">
          <xdr:nvSpPr>
            <xdr:cNvPr id="86050" name="Group Box 34" hidden="1">
              <a:extLst>
                <a:ext uri="{63B3BB69-23CF-44E3-9099-C40C66FF867C}">
                  <a14:compatExt spid="_x0000_s86050"/>
                </a:ext>
                <a:ext uri="{FF2B5EF4-FFF2-40B4-BE49-F238E27FC236}">
                  <a16:creationId xmlns:a16="http://schemas.microsoft.com/office/drawing/2014/main" id="{00000000-0008-0000-0500-00002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66675</xdr:rowOff>
        </xdr:from>
        <xdr:to>
          <xdr:col>8</xdr:col>
          <xdr:colOff>47625</xdr:colOff>
          <xdr:row>45</xdr:row>
          <xdr:rowOff>47625</xdr:rowOff>
        </xdr:to>
        <xdr:sp macro="" textlink="">
          <xdr:nvSpPr>
            <xdr:cNvPr id="86051" name="Group Box 35" hidden="1">
              <a:extLst>
                <a:ext uri="{63B3BB69-23CF-44E3-9099-C40C66FF867C}">
                  <a14:compatExt spid="_x0000_s86051"/>
                </a:ext>
                <a:ext uri="{FF2B5EF4-FFF2-40B4-BE49-F238E27FC236}">
                  <a16:creationId xmlns:a16="http://schemas.microsoft.com/office/drawing/2014/main" id="{00000000-0008-0000-0500-00002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66675</xdr:rowOff>
        </xdr:from>
        <xdr:to>
          <xdr:col>2</xdr:col>
          <xdr:colOff>152400</xdr:colOff>
          <xdr:row>45</xdr:row>
          <xdr:rowOff>123825</xdr:rowOff>
        </xdr:to>
        <xdr:sp macro="" textlink="">
          <xdr:nvSpPr>
            <xdr:cNvPr id="86052" name="Group Box 36" hidden="1">
              <a:extLst>
                <a:ext uri="{63B3BB69-23CF-44E3-9099-C40C66FF867C}">
                  <a14:compatExt spid="_x0000_s86052"/>
                </a:ext>
                <a:ext uri="{FF2B5EF4-FFF2-40B4-BE49-F238E27FC236}">
                  <a16:creationId xmlns:a16="http://schemas.microsoft.com/office/drawing/2014/main" id="{00000000-0008-0000-0500-00002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NGER2\04_&#21942;&#26989;\work\&#38738;&#23665;\&#9733;&#30906;&#35469;&#24453;&#12385;\20150925_STR&#30003;&#36796;&#26360;&#39006;&#65288;AQStage&#25509;&#32154;&#36861;&#21152;&#65289;\20150925%20strg_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uri\Desktop\&#30003;&#36796;&#26360;&#65288;&#26032;&#35215;&#12539;&#22793;&#26356;&#65289;_ver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ANGER2\&#26032;IaaS&#12469;&#12540;&#12499;&#12473;\100.&#12518;&#12540;&#12470;&#31649;&#29702;\&#21508;&#31278;&#31649;&#29702;&#31080;\&#12469;&#12540;&#12496;&#12522;&#12477;&#12540;&#12473;&#21106;&#24403;&#31649;&#29702;&#31080;_&#31532;1.5.23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申込前の確認事項"/>
      <sheetName val="privacy"/>
      <sheetName val="契約者情報"/>
      <sheetName val="ご契約内容"/>
      <sheetName val="リスト"/>
      <sheetName val="oldデータセンタ管理者情報"/>
      <sheetName val="運用・DC管理者の役割"/>
    </sheetNames>
    <sheetDataSet>
      <sheetData sheetId="0"/>
      <sheetData sheetId="1"/>
      <sheetData sheetId="2"/>
      <sheetData sheetId="3"/>
      <sheetData sheetId="4">
        <row r="2">
          <cell r="A2" t="str">
            <v>□</v>
          </cell>
          <cell r="D2" t="str">
            <v>申込書</v>
          </cell>
          <cell r="E2" t="str">
            <v>大阪</v>
          </cell>
          <cell r="F2" t="str">
            <v>LAG</v>
          </cell>
          <cell r="G2" t="str">
            <v>パッチパネルだし</v>
          </cell>
          <cell r="H2" t="str">
            <v>エントリータイプ</v>
          </cell>
          <cell r="I2" t="str">
            <v>VLAN A</v>
          </cell>
        </row>
        <row r="3">
          <cell r="A3" t="str">
            <v>■</v>
          </cell>
          <cell r="B3" t="str">
            <v xml:space="preserve"> スマートストレージ（スタンダードプラン：500GB）</v>
          </cell>
          <cell r="D3" t="str">
            <v>開通通知書</v>
          </cell>
          <cell r="E3" t="str">
            <v>福岡</v>
          </cell>
          <cell r="F3" t="str">
            <v>One VLAN</v>
          </cell>
          <cell r="G3" t="str">
            <v>ケーブルだし</v>
          </cell>
          <cell r="H3" t="str">
            <v>スタンダードタイプ</v>
          </cell>
          <cell r="I3" t="str">
            <v>VLAN B</v>
          </cell>
        </row>
        <row r="4">
          <cell r="B4" t="str">
            <v xml:space="preserve"> スマートストレージ（スタンダードプラン：1TB）</v>
          </cell>
          <cell r="I4" t="str">
            <v>VLAN C</v>
          </cell>
        </row>
        <row r="5">
          <cell r="B5" t="str">
            <v xml:space="preserve"> スマートストレージ（スタンダードプラン：5TB）</v>
          </cell>
          <cell r="I5" t="str">
            <v>VLAN D</v>
          </cell>
        </row>
        <row r="6">
          <cell r="B6" t="str">
            <v xml:space="preserve"> スマートストレージ（アカデミックプラン：1TB）</v>
          </cell>
          <cell r="I6" t="str">
            <v>VLAN E</v>
          </cell>
        </row>
        <row r="7">
          <cell r="B7" t="str">
            <v xml:space="preserve"> スマートストレージ（アカデミックプラン：2TB）</v>
          </cell>
          <cell r="I7" t="str">
            <v>VLAN F</v>
          </cell>
        </row>
        <row r="8">
          <cell r="B8" t="str">
            <v xml:space="preserve"> スマートストレージ（アカデミックプラン：3TB）</v>
          </cell>
          <cell r="I8" t="str">
            <v>VLAN G</v>
          </cell>
        </row>
        <row r="9">
          <cell r="B9" t="str">
            <v xml:space="preserve"> スマートストレージ（アカデミックプラン：4TB）</v>
          </cell>
          <cell r="I9" t="str">
            <v>VLAN H</v>
          </cell>
        </row>
        <row r="10">
          <cell r="B10" t="str">
            <v xml:space="preserve"> スマートストレージ（アカデミックプラン：5TB）</v>
          </cell>
        </row>
        <row r="11">
          <cell r="B11" t="str">
            <v xml:space="preserve"> スマートストレージ（ライトプラン：1TB）</v>
          </cell>
        </row>
        <row r="12">
          <cell r="B12" t="str">
            <v xml:space="preserve"> スマートストレージ（ライトプラン：2TB）</v>
          </cell>
        </row>
        <row r="13">
          <cell r="B13" t="str">
            <v xml:space="preserve"> スマートストレージ（ライトプラン：3TB）</v>
          </cell>
        </row>
        <row r="14">
          <cell r="B14" t="str">
            <v xml:space="preserve"> スマートストレージ（ライトプラン：4TB）</v>
          </cell>
        </row>
        <row r="15">
          <cell r="B15" t="str">
            <v xml:space="preserve"> スマートストレージ（ライトプラン：5TB）</v>
          </cell>
        </row>
        <row r="23">
          <cell r="B23" t="str">
            <v xml:space="preserve"> 閉域網接続インターフェース</v>
          </cell>
        </row>
        <row r="24">
          <cell r="A24" t="str">
            <v>共用ラック</v>
          </cell>
          <cell r="B24" t="str">
            <v xml:space="preserve"> 共用ラック</v>
          </cell>
        </row>
        <row r="25">
          <cell r="A25" t="str">
            <v>専用1/4ラック</v>
          </cell>
          <cell r="B25" t="str">
            <v xml:space="preserve"> 専用1/4ラック</v>
          </cell>
        </row>
        <row r="26">
          <cell r="A26" t="str">
            <v>専用1/8ラック</v>
          </cell>
          <cell r="B26" t="str">
            <v xml:space="preserve"> 専用1/8ラック</v>
          </cell>
        </row>
        <row r="27">
          <cell r="B27" t="str">
            <v xml:space="preserve"> 閉域網接続インターフェース冗長化（LAG）</v>
          </cell>
        </row>
        <row r="28">
          <cell r="B28" t="str">
            <v xml:space="preserve"> 閉域網接続インターフェース冗長化（One VLAN）</v>
          </cell>
        </row>
        <row r="30">
          <cell r="B30" t="str">
            <v xml:space="preserve"> SSL-VPN接続</v>
          </cell>
        </row>
        <row r="32">
          <cell r="B32" t="str">
            <v xml:space="preserve"> SINET4接続</v>
          </cell>
        </row>
        <row r="37">
          <cell r="B37" t="str">
            <v xml:space="preserve"> データ移行用ラック</v>
          </cell>
        </row>
        <row r="39">
          <cell r="B39" t="str">
            <v>【ラックオプション　※閉域網接続利用時に必須】</v>
          </cell>
        </row>
        <row r="40">
          <cell r="B40" t="str">
            <v xml:space="preserve"> 共用ラック</v>
          </cell>
        </row>
        <row r="41">
          <cell r="B41" t="str">
            <v xml:space="preserve"> 専用1/4ラック</v>
          </cell>
        </row>
        <row r="42">
          <cell r="B42" t="str">
            <v xml:space="preserve"> 専用1/8ラック</v>
          </cell>
        </row>
        <row r="44">
          <cell r="B44" t="str">
            <v>【契約後の設定変更】</v>
          </cell>
        </row>
        <row r="45">
          <cell r="B45" t="str">
            <v xml:space="preserve"> 設定変更（NFS接続ｸﾗｲｱﾝﾄｱﾄﾞﾚｽ設定変更）</v>
          </cell>
        </row>
        <row r="46">
          <cell r="B46" t="str">
            <v xml:space="preserve"> 設定変更（IPアドレス設定変更）</v>
          </cell>
        </row>
        <row r="47">
          <cell r="B47" t="str">
            <v xml:space="preserve"> 設定変更（スナップショット世代数変更）</v>
          </cell>
        </row>
        <row r="48">
          <cell r="B48" t="str">
            <v xml:space="preserve"> 設定変更（容量削減）</v>
          </cell>
        </row>
        <row r="49">
          <cell r="B49" t="str">
            <v xml:space="preserve"> ユーザ数変更（CIFSローカルユーザ）</v>
          </cell>
        </row>
        <row r="50">
          <cell r="B50" t="str">
            <v xml:space="preserve"> ユーザ数変更（SSL-VPNユーザ）</v>
          </cell>
        </row>
        <row r="52">
          <cell r="B52" t="str">
            <v>【オプションサービス：ご契約開始後の追加】</v>
          </cell>
        </row>
        <row r="53">
          <cell r="B53" t="str">
            <v>《追加》追加容量（/1TB）</v>
          </cell>
        </row>
        <row r="54">
          <cell r="B54" t="str">
            <v>《追加》Active Directory連携</v>
          </cell>
        </row>
        <row r="55">
          <cell r="B55" t="str">
            <v>《追加》アクセスログ(/1TB)</v>
          </cell>
        </row>
        <row r="56">
          <cell r="B56" t="str">
            <v>《追加》ユーザ数設定変更（CIFS ローカルユーザ設定変更）</v>
          </cell>
        </row>
        <row r="57">
          <cell r="B57" t="str">
            <v>《追加》ユーザ数設定変更（SSL-VPN ユーザ設定変更）</v>
          </cell>
        </row>
        <row r="58">
          <cell r="B58" t="str">
            <v>《追加》データ移行用ラック</v>
          </cell>
        </row>
        <row r="59">
          <cell r="B59" t="str">
            <v>《追加》閉域網接続用インターフェース冗長化（LAG）</v>
          </cell>
        </row>
        <row r="60">
          <cell r="B60" t="str">
            <v>《追加》閉域網接続用インターフェース冗長化（One VLAN）</v>
          </cell>
        </row>
        <row r="62">
          <cell r="B62" t="str">
            <v>【特別対応：夜間および休日対応メニュー】</v>
          </cell>
        </row>
        <row r="63">
          <cell r="B63" t="str">
            <v xml:space="preserve"> 設定変更（時間外）：平日18時～24時</v>
          </cell>
        </row>
        <row r="64">
          <cell r="B64" t="str">
            <v xml:space="preserve"> 設定変更（時間外）：平日24時～10時</v>
          </cell>
        </row>
        <row r="65">
          <cell r="B65" t="str">
            <v xml:space="preserve"> 設定変更（時間外）：休日10時～18時</v>
          </cell>
        </row>
        <row r="66">
          <cell r="B66" t="str">
            <v xml:space="preserve"> 設定変更（時間外）：休日その他</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申込前の確認事項"/>
      <sheetName val="privacy"/>
      <sheetName val="契約者情報"/>
      <sheetName val="契約者情報 (2)"/>
      <sheetName val="ご契約内容 (old)"/>
      <sheetName val="リスト"/>
      <sheetName val="oldデータセンタ管理者情報"/>
      <sheetName val="運用・DC管理者の役割"/>
    </sheetNames>
    <sheetDataSet>
      <sheetData sheetId="0"/>
      <sheetData sheetId="1"/>
      <sheetData sheetId="2"/>
      <sheetData sheetId="3"/>
      <sheetData sheetId="4"/>
      <sheetData sheetId="5">
        <row r="2">
          <cell r="K2" t="str">
            <v>申込書</v>
          </cell>
          <cell r="L2" t="str">
            <v>Bizひかりクラウド プラットフォーム ホスティング スマートコネクトVPS（広島版）</v>
          </cell>
          <cell r="M2" t="str">
            <v>LAG</v>
          </cell>
          <cell r="O2" t="str">
            <v>エントリータイプ</v>
          </cell>
        </row>
        <row r="3">
          <cell r="B3" t="str">
            <v xml:space="preserve"> プランA</v>
          </cell>
          <cell r="K3" t="str">
            <v>開通通知書</v>
          </cell>
          <cell r="L3" t="str">
            <v>Bizひかりクラウド プラットフォーム ホスティング スマートコネクトVPS</v>
          </cell>
          <cell r="M3" t="str">
            <v>One VLAN</v>
          </cell>
          <cell r="O3" t="str">
            <v>スタンダードタイプ</v>
          </cell>
        </row>
        <row r="4">
          <cell r="B4" t="str">
            <v xml:space="preserve"> プランＢ</v>
          </cell>
        </row>
        <row r="5">
          <cell r="B5" t="str">
            <v xml:space="preserve"> プランＣ</v>
          </cell>
        </row>
        <row r="6">
          <cell r="B6" t="str">
            <v xml:space="preserve"> プランＤ</v>
          </cell>
        </row>
        <row r="7">
          <cell r="B7" t="str">
            <v xml:space="preserve"> プランＥ</v>
          </cell>
        </row>
        <row r="8">
          <cell r="B8" t="str">
            <v xml:space="preserve"> プランＦ</v>
          </cell>
        </row>
        <row r="83">
          <cell r="B83" t="str">
            <v xml:space="preserve"> 専用1/4ラック</v>
          </cell>
        </row>
        <row r="84">
          <cell r="B84" t="str">
            <v xml:space="preserve"> 専用1/8ラック</v>
          </cell>
        </row>
        <row r="85">
          <cell r="B85" t="str">
            <v xml:space="preserve"> 共用ラック</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変更履歴"/>
      <sheetName val="リソース状況"/>
      <sheetName val="VPSリスト"/>
      <sheetName val="利用アカウント状況"/>
      <sheetName val="新ポータルリソース状況"/>
      <sheetName val="新ポータルVPSリスト"/>
      <sheetName val="新ポータル利用アカウント状況"/>
      <sheetName val="Data"/>
    </sheetNames>
    <sheetDataSet>
      <sheetData sheetId="0"/>
      <sheetData sheetId="1"/>
      <sheetData sheetId="2"/>
      <sheetData sheetId="3"/>
      <sheetData sheetId="4"/>
      <sheetData sheetId="5"/>
      <sheetData sheetId="6"/>
      <sheetData sheetId="7"/>
      <sheetData sheetId="8">
        <row r="1">
          <cell r="B1" t="str">
            <v>用途名</v>
          </cell>
        </row>
        <row r="2">
          <cell r="B2" t="str">
            <v>子nagios</v>
          </cell>
        </row>
        <row r="3">
          <cell r="B3" t="str">
            <v>VPS_FW</v>
          </cell>
        </row>
        <row r="4">
          <cell r="B4" t="str">
            <v>VPS_UTM</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w="6350">
          <a:noFill/>
        </a:ln>
      </a:spPr>
      <a:bodyPr vertOverflow="clip" horzOverflow="clip" rtlCol="0" anchor="t"/>
      <a:lstStyle>
        <a:defPPr algn="l">
          <a:defRPr kumimoji="1" sz="800">
            <a:solidFill>
              <a:sysClr val="windowText" lastClr="000000"/>
            </a:solidFill>
            <a:latin typeface="メイリオ" pitchFamily="50" charset="-128"/>
            <a:ea typeface="メイリオ" pitchFamily="50" charset="-128"/>
            <a:cs typeface="メイリオ"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cloud.nttsmc.com/doc/mcmpvc_transfer.pdf"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vc-smc@nttsmc.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drawing" Target="../drawings/drawing2.x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printerSettings" Target="../printerSettings/printerSettings2.bin"/><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hyperlink" Target="mailto:kojin@nttsmc.com" TargetMode="External"/><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vmlDrawing" Target="../drawings/vmlDrawing2.v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2" Type="http://schemas.openxmlformats.org/officeDocument/2006/relationships/drawing" Target="../drawings/drawing6.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8" Type="http://schemas.openxmlformats.org/officeDocument/2006/relationships/ctrlProp" Target="../ctrlProps/ctrlProp45.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BA87"/>
  <sheetViews>
    <sheetView showGridLines="0" view="pageBreakPreview" zoomScaleNormal="100" zoomScaleSheetLayoutView="100" workbookViewId="0">
      <selection sqref="A1:P1"/>
    </sheetView>
  </sheetViews>
  <sheetFormatPr defaultColWidth="6.25" defaultRowHeight="18.75" x14ac:dyDescent="0.15"/>
  <cols>
    <col min="1" max="1" width="3.75" style="1" customWidth="1"/>
    <col min="2" max="13" width="7.5" style="1" customWidth="1"/>
    <col min="14" max="14" width="7.25" style="1" customWidth="1"/>
    <col min="15" max="15" width="7.5" style="1" customWidth="1"/>
    <col min="16" max="16" width="3.75" style="1" customWidth="1"/>
    <col min="17" max="16384" width="6.25" style="1"/>
  </cols>
  <sheetData>
    <row r="1" spans="1:16" ht="27.75" customHeight="1" x14ac:dyDescent="0.15">
      <c r="A1" s="346" t="s">
        <v>388</v>
      </c>
      <c r="B1" s="346"/>
      <c r="C1" s="346"/>
      <c r="D1" s="346"/>
      <c r="E1" s="346"/>
      <c r="F1" s="346"/>
      <c r="G1" s="346"/>
      <c r="H1" s="346"/>
      <c r="I1" s="346"/>
      <c r="J1" s="346"/>
      <c r="K1" s="346"/>
      <c r="L1" s="346"/>
      <c r="M1" s="346"/>
      <c r="N1" s="346"/>
      <c r="O1" s="346"/>
      <c r="P1" s="346"/>
    </row>
    <row r="2" spans="1:16" ht="18" customHeight="1" x14ac:dyDescent="0.15">
      <c r="A2" s="308"/>
      <c r="B2" s="349" t="s">
        <v>14</v>
      </c>
      <c r="C2" s="349"/>
      <c r="D2" s="349"/>
      <c r="E2" s="349"/>
      <c r="F2" s="349"/>
      <c r="G2" s="349"/>
      <c r="H2" s="349"/>
      <c r="I2" s="349"/>
      <c r="J2" s="349"/>
      <c r="K2" s="349"/>
      <c r="L2" s="349"/>
      <c r="M2" s="349"/>
      <c r="N2" s="349"/>
      <c r="O2" s="349"/>
      <c r="P2" s="308"/>
    </row>
    <row r="3" spans="1:16" ht="10.5" customHeight="1" x14ac:dyDescent="0.15">
      <c r="A3" s="303"/>
      <c r="B3" s="308"/>
      <c r="C3" s="308"/>
      <c r="D3" s="308"/>
      <c r="E3" s="308"/>
      <c r="F3" s="308"/>
      <c r="G3" s="308"/>
      <c r="H3" s="308"/>
      <c r="I3" s="308"/>
      <c r="J3" s="308"/>
      <c r="K3" s="308"/>
      <c r="L3" s="308"/>
      <c r="M3" s="308"/>
      <c r="N3" s="308"/>
      <c r="O3" s="308"/>
      <c r="P3" s="308"/>
    </row>
    <row r="4" spans="1:16" ht="17.25" customHeight="1" x14ac:dyDescent="0.15">
      <c r="A4" s="306" t="s">
        <v>389</v>
      </c>
      <c r="B4" s="277"/>
      <c r="C4" s="278"/>
      <c r="D4" s="278"/>
      <c r="E4" s="278"/>
      <c r="F4" s="278"/>
      <c r="G4" s="278"/>
      <c r="H4" s="278"/>
      <c r="I4" s="278"/>
      <c r="J4" s="278"/>
      <c r="K4" s="278"/>
      <c r="L4" s="278"/>
      <c r="M4" s="278"/>
      <c r="N4" s="278"/>
      <c r="O4" s="278"/>
      <c r="P4" s="278"/>
    </row>
    <row r="5" spans="1:16" ht="8.25" customHeight="1" x14ac:dyDescent="0.15">
      <c r="A5" s="279"/>
      <c r="B5" s="175"/>
      <c r="C5" s="175"/>
      <c r="D5" s="175"/>
      <c r="E5" s="175"/>
      <c r="F5" s="175"/>
      <c r="G5" s="175"/>
      <c r="H5" s="175"/>
      <c r="I5" s="175"/>
      <c r="J5" s="175"/>
      <c r="K5" s="175"/>
      <c r="L5" s="175"/>
      <c r="M5" s="175"/>
      <c r="N5" s="175"/>
      <c r="O5" s="175"/>
      <c r="P5" s="175"/>
    </row>
    <row r="6" spans="1:16" ht="150" customHeight="1" x14ac:dyDescent="0.15">
      <c r="A6" s="279"/>
      <c r="B6" s="347" t="s">
        <v>391</v>
      </c>
      <c r="C6" s="347"/>
      <c r="D6" s="347"/>
      <c r="E6" s="347"/>
      <c r="F6" s="347"/>
      <c r="G6" s="347"/>
      <c r="H6" s="347"/>
      <c r="I6" s="347"/>
      <c r="J6" s="347"/>
      <c r="K6" s="347"/>
      <c r="L6" s="347"/>
      <c r="M6" s="347"/>
      <c r="N6" s="347"/>
      <c r="O6" s="347"/>
      <c r="P6" s="175"/>
    </row>
    <row r="7" spans="1:16" ht="150" customHeight="1" x14ac:dyDescent="0.15">
      <c r="A7" s="279"/>
      <c r="B7" s="347"/>
      <c r="C7" s="347"/>
      <c r="D7" s="347"/>
      <c r="E7" s="347"/>
      <c r="F7" s="347"/>
      <c r="G7" s="347"/>
      <c r="H7" s="347"/>
      <c r="I7" s="347"/>
      <c r="J7" s="347"/>
      <c r="K7" s="347"/>
      <c r="L7" s="347"/>
      <c r="M7" s="347"/>
      <c r="N7" s="347"/>
      <c r="O7" s="347"/>
      <c r="P7" s="175"/>
    </row>
    <row r="8" spans="1:16" ht="150" customHeight="1" x14ac:dyDescent="0.15">
      <c r="A8" s="279"/>
      <c r="B8" s="347"/>
      <c r="C8" s="347"/>
      <c r="D8" s="347"/>
      <c r="E8" s="347"/>
      <c r="F8" s="347"/>
      <c r="G8" s="347"/>
      <c r="H8" s="347"/>
      <c r="I8" s="347"/>
      <c r="J8" s="347"/>
      <c r="K8" s="347"/>
      <c r="L8" s="347"/>
      <c r="M8" s="347"/>
      <c r="N8" s="347"/>
      <c r="O8" s="347"/>
      <c r="P8" s="175"/>
    </row>
    <row r="9" spans="1:16" ht="150" customHeight="1" x14ac:dyDescent="0.15">
      <c r="A9" s="279"/>
      <c r="B9" s="347"/>
      <c r="C9" s="347"/>
      <c r="D9" s="347"/>
      <c r="E9" s="347"/>
      <c r="F9" s="347"/>
      <c r="G9" s="347"/>
      <c r="H9" s="347"/>
      <c r="I9" s="347"/>
      <c r="J9" s="347"/>
      <c r="K9" s="347"/>
      <c r="L9" s="347"/>
      <c r="M9" s="347"/>
      <c r="N9" s="347"/>
      <c r="O9" s="347"/>
      <c r="P9" s="175"/>
    </row>
    <row r="10" spans="1:16" ht="150" customHeight="1" x14ac:dyDescent="0.15">
      <c r="A10" s="279"/>
      <c r="B10" s="347"/>
      <c r="C10" s="347"/>
      <c r="D10" s="347"/>
      <c r="E10" s="347"/>
      <c r="F10" s="347"/>
      <c r="G10" s="347"/>
      <c r="H10" s="347"/>
      <c r="I10" s="347"/>
      <c r="J10" s="347"/>
      <c r="K10" s="347"/>
      <c r="L10" s="347"/>
      <c r="M10" s="347"/>
      <c r="N10" s="347"/>
      <c r="O10" s="347"/>
      <c r="P10" s="175"/>
    </row>
    <row r="11" spans="1:16" ht="150" customHeight="1" x14ac:dyDescent="0.15">
      <c r="A11" s="279"/>
      <c r="B11" s="347"/>
      <c r="C11" s="347"/>
      <c r="D11" s="347"/>
      <c r="E11" s="347"/>
      <c r="F11" s="347"/>
      <c r="G11" s="347"/>
      <c r="H11" s="347"/>
      <c r="I11" s="347"/>
      <c r="J11" s="347"/>
      <c r="K11" s="347"/>
      <c r="L11" s="347"/>
      <c r="M11" s="347"/>
      <c r="N11" s="347"/>
      <c r="O11" s="347"/>
      <c r="P11" s="175"/>
    </row>
    <row r="12" spans="1:16" ht="150" customHeight="1" x14ac:dyDescent="0.15">
      <c r="A12" s="279"/>
      <c r="B12" s="347"/>
      <c r="C12" s="347"/>
      <c r="D12" s="347"/>
      <c r="E12" s="347"/>
      <c r="F12" s="347"/>
      <c r="G12" s="347"/>
      <c r="H12" s="347"/>
      <c r="I12" s="347"/>
      <c r="J12" s="347"/>
      <c r="K12" s="347"/>
      <c r="L12" s="347"/>
      <c r="M12" s="347"/>
      <c r="N12" s="347"/>
      <c r="O12" s="347"/>
      <c r="P12" s="175"/>
    </row>
    <row r="13" spans="1:16" ht="150" customHeight="1" x14ac:dyDescent="0.15">
      <c r="A13" s="279"/>
      <c r="B13" s="347"/>
      <c r="C13" s="347"/>
      <c r="D13" s="347"/>
      <c r="E13" s="347"/>
      <c r="F13" s="347"/>
      <c r="G13" s="347"/>
      <c r="H13" s="347"/>
      <c r="I13" s="347"/>
      <c r="J13" s="347"/>
      <c r="K13" s="347"/>
      <c r="L13" s="347"/>
      <c r="M13" s="347"/>
      <c r="N13" s="347"/>
      <c r="O13" s="347"/>
      <c r="P13" s="175"/>
    </row>
    <row r="14" spans="1:16" ht="10.5" customHeight="1" x14ac:dyDescent="0.15">
      <c r="A14" s="279"/>
      <c r="B14" s="280"/>
      <c r="C14" s="280"/>
      <c r="D14" s="280"/>
      <c r="E14" s="280"/>
      <c r="F14" s="280"/>
      <c r="G14" s="280"/>
      <c r="H14" s="280"/>
      <c r="I14" s="280"/>
      <c r="J14" s="280"/>
      <c r="K14" s="280"/>
      <c r="L14" s="280"/>
      <c r="M14" s="280"/>
      <c r="N14" s="280"/>
      <c r="O14" s="280"/>
      <c r="P14" s="175"/>
    </row>
    <row r="15" spans="1:16" ht="17.25" customHeight="1" x14ac:dyDescent="0.15">
      <c r="A15" s="277" t="s">
        <v>15</v>
      </c>
      <c r="B15" s="278"/>
      <c r="C15" s="278"/>
      <c r="D15" s="278"/>
      <c r="E15" s="278"/>
      <c r="F15" s="278"/>
      <c r="G15" s="278"/>
      <c r="H15" s="278"/>
      <c r="I15" s="278"/>
      <c r="J15" s="278"/>
      <c r="K15" s="278"/>
      <c r="L15" s="278"/>
      <c r="M15" s="278"/>
      <c r="N15" s="278"/>
      <c r="O15" s="278"/>
      <c r="P15" s="278"/>
    </row>
    <row r="16" spans="1:16" ht="7.5" customHeight="1" x14ac:dyDescent="0.15">
      <c r="A16" s="279"/>
      <c r="B16" s="281"/>
      <c r="C16" s="281"/>
      <c r="D16" s="281"/>
      <c r="E16" s="282"/>
      <c r="F16" s="282"/>
      <c r="G16" s="282"/>
      <c r="H16" s="282"/>
      <c r="I16" s="282"/>
      <c r="J16" s="282"/>
      <c r="K16" s="282"/>
      <c r="L16" s="282"/>
      <c r="M16" s="282"/>
      <c r="N16" s="282"/>
      <c r="O16" s="282"/>
      <c r="P16" s="175"/>
    </row>
    <row r="17" spans="1:53" ht="15" customHeight="1" x14ac:dyDescent="0.15">
      <c r="A17" s="279"/>
      <c r="B17" s="348" t="s">
        <v>262</v>
      </c>
      <c r="C17" s="348"/>
      <c r="D17" s="348"/>
      <c r="E17" s="348"/>
      <c r="F17" s="348"/>
      <c r="G17" s="348"/>
      <c r="H17" s="348"/>
      <c r="I17" s="348"/>
      <c r="J17" s="348"/>
      <c r="K17" s="348"/>
      <c r="L17" s="348"/>
      <c r="M17" s="348"/>
      <c r="N17" s="348"/>
      <c r="O17" s="348"/>
      <c r="P17" s="175"/>
    </row>
    <row r="18" spans="1:53" ht="15" customHeight="1" x14ac:dyDescent="0.15">
      <c r="A18" s="279"/>
      <c r="B18" s="348"/>
      <c r="C18" s="348"/>
      <c r="D18" s="348"/>
      <c r="E18" s="348"/>
      <c r="F18" s="348"/>
      <c r="G18" s="348"/>
      <c r="H18" s="348"/>
      <c r="I18" s="348"/>
      <c r="J18" s="348"/>
      <c r="K18" s="348"/>
      <c r="L18" s="348"/>
      <c r="M18" s="348"/>
      <c r="N18" s="348"/>
      <c r="O18" s="348"/>
      <c r="P18" s="175"/>
    </row>
    <row r="19" spans="1:53" ht="15" customHeight="1" x14ac:dyDescent="0.15">
      <c r="A19" s="279"/>
      <c r="B19" s="348"/>
      <c r="C19" s="348"/>
      <c r="D19" s="348"/>
      <c r="E19" s="348"/>
      <c r="F19" s="348"/>
      <c r="G19" s="348"/>
      <c r="H19" s="348"/>
      <c r="I19" s="348"/>
      <c r="J19" s="348"/>
      <c r="K19" s="348"/>
      <c r="L19" s="348"/>
      <c r="M19" s="348"/>
      <c r="N19" s="348"/>
      <c r="O19" s="348"/>
      <c r="P19" s="175"/>
    </row>
    <row r="20" spans="1:53" ht="15" customHeight="1" x14ac:dyDescent="0.15">
      <c r="A20" s="279"/>
      <c r="B20" s="348"/>
      <c r="C20" s="348"/>
      <c r="D20" s="348"/>
      <c r="E20" s="348"/>
      <c r="F20" s="348"/>
      <c r="G20" s="348"/>
      <c r="H20" s="348"/>
      <c r="I20" s="348"/>
      <c r="J20" s="348"/>
      <c r="K20" s="348"/>
      <c r="L20" s="348"/>
      <c r="M20" s="348"/>
      <c r="N20" s="348"/>
      <c r="O20" s="348"/>
      <c r="P20" s="175"/>
    </row>
    <row r="21" spans="1:53" ht="7.5" customHeight="1" x14ac:dyDescent="0.15">
      <c r="A21" s="36"/>
      <c r="B21" s="36"/>
      <c r="C21" s="36"/>
      <c r="D21" s="36"/>
      <c r="E21" s="36"/>
      <c r="F21" s="36"/>
      <c r="G21" s="36"/>
      <c r="H21" s="36"/>
      <c r="I21" s="36"/>
      <c r="J21" s="36"/>
      <c r="K21" s="36"/>
      <c r="L21" s="36"/>
      <c r="M21" s="36"/>
      <c r="N21" s="36"/>
      <c r="O21" s="36"/>
      <c r="P21" s="36"/>
    </row>
    <row r="22" spans="1:53" ht="17.25" customHeight="1" x14ac:dyDescent="0.15">
      <c r="A22" s="283" t="s">
        <v>16</v>
      </c>
      <c r="B22" s="284"/>
      <c r="C22" s="284"/>
      <c r="D22" s="284"/>
      <c r="E22" s="284"/>
      <c r="F22" s="284"/>
      <c r="G22" s="284"/>
      <c r="H22" s="284"/>
      <c r="I22" s="284"/>
      <c r="J22" s="284"/>
      <c r="K22" s="284"/>
      <c r="L22" s="284"/>
      <c r="M22" s="284"/>
      <c r="N22" s="284"/>
      <c r="O22" s="284"/>
      <c r="P22" s="284"/>
    </row>
    <row r="23" spans="1:53" ht="7.5" customHeight="1" x14ac:dyDescent="0.15">
      <c r="A23" s="279"/>
      <c r="B23" s="281"/>
      <c r="C23" s="281"/>
      <c r="D23" s="281"/>
      <c r="E23" s="282"/>
      <c r="F23" s="282"/>
      <c r="G23" s="282"/>
      <c r="H23" s="282"/>
      <c r="I23" s="282"/>
      <c r="J23" s="282"/>
      <c r="K23" s="282"/>
      <c r="L23" s="282"/>
      <c r="M23" s="282"/>
      <c r="N23" s="282"/>
      <c r="O23" s="282"/>
      <c r="P23" s="175"/>
    </row>
    <row r="24" spans="1:53" s="285" customFormat="1" ht="15" customHeight="1" x14ac:dyDescent="0.45">
      <c r="B24" s="348" t="s">
        <v>390</v>
      </c>
      <c r="C24" s="348"/>
      <c r="D24" s="348"/>
      <c r="E24" s="348"/>
      <c r="F24" s="348"/>
      <c r="G24" s="348"/>
      <c r="H24" s="348"/>
      <c r="I24" s="348"/>
      <c r="J24" s="348"/>
      <c r="K24" s="348"/>
      <c r="L24" s="348"/>
      <c r="M24" s="348"/>
      <c r="N24" s="348"/>
      <c r="O24" s="348"/>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s="285" customFormat="1" ht="49.5" customHeight="1" x14ac:dyDescent="0.45">
      <c r="B25" s="348"/>
      <c r="C25" s="348"/>
      <c r="D25" s="348"/>
      <c r="E25" s="348"/>
      <c r="F25" s="348"/>
      <c r="G25" s="348"/>
      <c r="H25" s="348"/>
      <c r="I25" s="348"/>
      <c r="J25" s="348"/>
      <c r="K25" s="348"/>
      <c r="L25" s="348"/>
      <c r="M25" s="348"/>
      <c r="N25" s="348"/>
      <c r="O25" s="348"/>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s="285" customFormat="1" ht="6" customHeight="1" x14ac:dyDescent="0.45">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s="315" customFormat="1" ht="17.25" customHeight="1" x14ac:dyDescent="0.15">
      <c r="A27" s="283" t="s">
        <v>147</v>
      </c>
      <c r="B27" s="284"/>
      <c r="C27" s="284"/>
      <c r="D27" s="284"/>
      <c r="E27" s="284"/>
      <c r="F27" s="284"/>
      <c r="G27" s="284"/>
      <c r="H27" s="284"/>
      <c r="I27" s="284"/>
      <c r="J27" s="284"/>
      <c r="K27" s="284"/>
      <c r="L27" s="284"/>
      <c r="M27" s="284"/>
      <c r="N27" s="284"/>
      <c r="O27" s="284"/>
      <c r="P27" s="284"/>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7.5" customHeight="1" x14ac:dyDescent="0.15">
      <c r="A28" s="130"/>
      <c r="B28" s="2"/>
      <c r="C28" s="2"/>
      <c r="D28" s="2"/>
      <c r="E28" s="33"/>
      <c r="F28" s="33"/>
      <c r="G28" s="33"/>
      <c r="H28" s="33"/>
      <c r="I28" s="33"/>
      <c r="J28" s="33"/>
      <c r="K28" s="33"/>
      <c r="L28" s="33"/>
      <c r="M28" s="33"/>
      <c r="N28" s="33"/>
      <c r="O28" s="33"/>
      <c r="P28" s="33"/>
    </row>
    <row r="29" spans="1:53" s="285" customFormat="1" ht="16.5" customHeight="1" x14ac:dyDescent="0.45">
      <c r="B29" s="350" t="s">
        <v>213</v>
      </c>
      <c r="C29" s="350"/>
      <c r="D29" s="350"/>
      <c r="E29" s="350"/>
      <c r="F29" s="350"/>
      <c r="G29" s="350"/>
      <c r="H29" s="350"/>
      <c r="I29" s="350"/>
      <c r="J29" s="350"/>
      <c r="K29" s="350"/>
      <c r="L29" s="350"/>
      <c r="M29" s="350"/>
      <c r="N29" s="350"/>
      <c r="O29" s="350"/>
    </row>
    <row r="30" spans="1:53" s="285" customFormat="1" ht="16.5" customHeight="1" x14ac:dyDescent="0.45">
      <c r="B30" s="348" t="s">
        <v>214</v>
      </c>
      <c r="C30" s="348"/>
      <c r="D30" s="348"/>
      <c r="E30" s="348"/>
      <c r="F30" s="348"/>
      <c r="G30" s="348"/>
      <c r="H30" s="348"/>
      <c r="I30" s="348"/>
      <c r="J30" s="348"/>
      <c r="K30" s="348"/>
      <c r="L30" s="348"/>
      <c r="M30" s="348"/>
      <c r="N30" s="348"/>
      <c r="O30" s="348"/>
    </row>
    <row r="31" spans="1:53" s="285" customFormat="1" ht="16.5" customHeight="1" x14ac:dyDescent="0.45">
      <c r="B31" s="348"/>
      <c r="C31" s="348"/>
      <c r="D31" s="348"/>
      <c r="E31" s="348"/>
      <c r="F31" s="348"/>
      <c r="G31" s="348"/>
      <c r="H31" s="348"/>
      <c r="I31" s="348"/>
      <c r="J31" s="348"/>
      <c r="K31" s="348"/>
      <c r="L31" s="348"/>
      <c r="M31" s="348"/>
      <c r="N31" s="348"/>
      <c r="O31" s="348"/>
    </row>
    <row r="32" spans="1:53" s="285" customFormat="1" ht="7.5" customHeight="1" x14ac:dyDescent="0.45">
      <c r="C32" s="5"/>
      <c r="D32" s="5"/>
      <c r="E32" s="5"/>
      <c r="F32" s="5"/>
      <c r="G32" s="5"/>
      <c r="H32" s="5"/>
      <c r="I32" s="5"/>
      <c r="J32" s="5"/>
      <c r="K32" s="5"/>
      <c r="L32" s="5"/>
      <c r="M32" s="5"/>
      <c r="N32" s="5"/>
      <c r="O32" s="5"/>
    </row>
    <row r="33" spans="1:16" s="285" customFormat="1" ht="16.5" customHeight="1" x14ac:dyDescent="0.45">
      <c r="B33" s="350" t="s">
        <v>215</v>
      </c>
      <c r="C33" s="350"/>
      <c r="D33" s="351" t="s">
        <v>386</v>
      </c>
      <c r="E33" s="351"/>
      <c r="F33" s="351"/>
      <c r="G33" s="351"/>
      <c r="H33" s="351"/>
      <c r="I33" s="351"/>
      <c r="J33" s="351"/>
      <c r="K33" s="351"/>
      <c r="L33" s="351"/>
      <c r="M33" s="351"/>
      <c r="N33" s="351"/>
      <c r="O33" s="351"/>
    </row>
    <row r="34" spans="1:16" ht="6" customHeight="1" x14ac:dyDescent="0.15">
      <c r="A34" s="130"/>
      <c r="B34" s="2"/>
      <c r="C34" s="2"/>
      <c r="D34" s="2"/>
      <c r="E34" s="33"/>
      <c r="F34" s="33"/>
      <c r="G34" s="33"/>
      <c r="H34" s="33"/>
      <c r="I34" s="33"/>
      <c r="J34" s="33"/>
      <c r="K34" s="33"/>
      <c r="L34" s="33"/>
      <c r="M34" s="33"/>
      <c r="N34" s="33"/>
      <c r="O34" s="33"/>
      <c r="P34" s="33"/>
    </row>
    <row r="35" spans="1:16" s="315" customFormat="1" ht="17.25" customHeight="1" x14ac:dyDescent="0.15">
      <c r="A35" s="283" t="s">
        <v>17</v>
      </c>
      <c r="B35" s="284"/>
      <c r="C35" s="284"/>
      <c r="D35" s="284"/>
      <c r="E35" s="284"/>
      <c r="F35" s="284"/>
      <c r="G35" s="284"/>
      <c r="H35" s="284"/>
      <c r="I35" s="284"/>
      <c r="J35" s="284"/>
      <c r="K35" s="284"/>
      <c r="L35" s="284"/>
      <c r="M35" s="284"/>
      <c r="N35" s="284"/>
      <c r="O35" s="284"/>
      <c r="P35" s="284"/>
    </row>
    <row r="36" spans="1:16" ht="7.5" customHeight="1" x14ac:dyDescent="0.15">
      <c r="A36" s="130"/>
      <c r="B36" s="2"/>
      <c r="C36" s="2"/>
      <c r="D36" s="2"/>
      <c r="E36" s="33"/>
      <c r="F36" s="33"/>
      <c r="G36" s="33"/>
      <c r="H36" s="33"/>
      <c r="I36" s="33"/>
      <c r="J36" s="33"/>
      <c r="K36" s="33"/>
      <c r="L36" s="33"/>
      <c r="M36" s="33"/>
      <c r="N36" s="33"/>
      <c r="O36" s="33"/>
      <c r="P36" s="33"/>
    </row>
    <row r="37" spans="1:16" s="33" customFormat="1" ht="16.5" customHeight="1" x14ac:dyDescent="0.15">
      <c r="A37" s="130"/>
      <c r="B37" s="348" t="s">
        <v>223</v>
      </c>
      <c r="C37" s="348"/>
      <c r="D37" s="348"/>
      <c r="E37" s="348"/>
      <c r="F37" s="348"/>
      <c r="G37" s="348"/>
      <c r="H37" s="348"/>
      <c r="I37" s="348"/>
      <c r="J37" s="348"/>
      <c r="K37" s="348"/>
      <c r="L37" s="348"/>
      <c r="M37" s="348"/>
      <c r="N37" s="348"/>
      <c r="O37" s="348"/>
    </row>
    <row r="38" spans="1:16" s="33" customFormat="1" ht="16.5" customHeight="1" x14ac:dyDescent="0.15">
      <c r="A38" s="130"/>
      <c r="B38" s="33" t="s">
        <v>227</v>
      </c>
    </row>
    <row r="39" spans="1:16" s="33" customFormat="1" ht="16.5" customHeight="1" x14ac:dyDescent="0.15">
      <c r="A39" s="130"/>
      <c r="C39" s="33" t="s">
        <v>228</v>
      </c>
      <c r="E39" s="34"/>
      <c r="F39" s="34"/>
      <c r="G39" s="34"/>
      <c r="H39" s="34"/>
      <c r="I39" s="34"/>
      <c r="J39" s="34"/>
      <c r="K39" s="34"/>
      <c r="L39" s="34"/>
      <c r="M39" s="34"/>
      <c r="N39" s="34"/>
      <c r="O39" s="34"/>
    </row>
    <row r="40" spans="1:16" s="33" customFormat="1" ht="16.5" customHeight="1" x14ac:dyDescent="0.15">
      <c r="A40" s="130"/>
      <c r="C40" s="88" t="s">
        <v>222</v>
      </c>
      <c r="D40" s="352" t="s">
        <v>327</v>
      </c>
      <c r="E40" s="353"/>
      <c r="F40" s="353"/>
      <c r="G40" s="353"/>
      <c r="H40" s="353"/>
      <c r="I40" s="288"/>
      <c r="J40" s="288"/>
    </row>
    <row r="41" spans="1:16" s="33" customFormat="1" ht="11.25" customHeight="1" x14ac:dyDescent="0.15">
      <c r="A41" s="279"/>
      <c r="B41" s="282"/>
      <c r="C41" s="286"/>
      <c r="D41" s="286"/>
      <c r="E41" s="286"/>
      <c r="F41" s="286"/>
      <c r="G41" s="286"/>
      <c r="H41" s="286"/>
      <c r="I41" s="286"/>
      <c r="J41" s="286"/>
      <c r="K41" s="286"/>
      <c r="L41" s="286"/>
      <c r="M41" s="286"/>
      <c r="N41" s="286"/>
      <c r="O41" s="286"/>
      <c r="P41" s="175"/>
    </row>
    <row r="42" spans="1:16" s="33" customFormat="1" ht="16.5" customHeight="1" x14ac:dyDescent="0.15">
      <c r="A42" s="279"/>
      <c r="B42" s="286" t="s">
        <v>387</v>
      </c>
      <c r="C42" s="286"/>
      <c r="D42" s="286"/>
      <c r="E42" s="286"/>
      <c r="F42" s="286"/>
      <c r="G42" s="286"/>
      <c r="H42" s="286"/>
      <c r="I42" s="286"/>
      <c r="J42" s="286"/>
      <c r="K42" s="286"/>
      <c r="L42" s="286"/>
      <c r="M42" s="286"/>
      <c r="N42" s="286"/>
      <c r="O42" s="286"/>
      <c r="P42" s="175"/>
    </row>
    <row r="43" spans="1:16" s="33" customFormat="1" ht="16.5" customHeight="1" x14ac:dyDescent="0.15">
      <c r="A43" s="279"/>
      <c r="C43" s="347" t="s">
        <v>235</v>
      </c>
      <c r="D43" s="347"/>
      <c r="E43" s="347"/>
      <c r="F43" s="347"/>
      <c r="G43" s="347"/>
      <c r="H43" s="347"/>
      <c r="I43" s="347"/>
      <c r="J43" s="347"/>
      <c r="K43" s="347"/>
      <c r="L43" s="347"/>
      <c r="M43" s="347"/>
      <c r="N43" s="287"/>
      <c r="O43" s="287"/>
      <c r="P43" s="175"/>
    </row>
    <row r="44" spans="1:16" s="33" customFormat="1" ht="16.5" customHeight="1" x14ac:dyDescent="0.15">
      <c r="A44" s="279"/>
      <c r="C44" s="347"/>
      <c r="D44" s="347"/>
      <c r="E44" s="347"/>
      <c r="F44" s="347"/>
      <c r="G44" s="347"/>
      <c r="H44" s="347"/>
      <c r="I44" s="347"/>
      <c r="J44" s="347"/>
      <c r="K44" s="347"/>
      <c r="L44" s="347"/>
      <c r="M44" s="347"/>
      <c r="N44" s="287"/>
      <c r="O44" s="287"/>
      <c r="P44" s="175"/>
    </row>
    <row r="45" spans="1:16" s="33" customFormat="1" ht="14.25" x14ac:dyDescent="0.15">
      <c r="B45" s="34"/>
      <c r="C45" s="34"/>
      <c r="D45" s="34"/>
      <c r="E45" s="34"/>
      <c r="F45" s="34"/>
      <c r="G45" s="34"/>
      <c r="H45" s="34"/>
      <c r="I45" s="34"/>
      <c r="J45" s="34"/>
      <c r="K45" s="34"/>
      <c r="L45" s="34"/>
      <c r="M45" s="34"/>
      <c r="N45" s="34"/>
      <c r="O45" s="34"/>
    </row>
    <row r="46" spans="1:16" s="33" customFormat="1" ht="14.25" x14ac:dyDescent="0.15">
      <c r="B46" s="34"/>
      <c r="C46" s="34"/>
      <c r="D46" s="34"/>
      <c r="E46" s="34"/>
      <c r="F46" s="34"/>
      <c r="G46" s="34"/>
      <c r="H46" s="34"/>
      <c r="I46" s="34"/>
      <c r="J46" s="34"/>
      <c r="K46" s="34"/>
      <c r="L46" s="34"/>
      <c r="M46" s="34"/>
      <c r="N46" s="34"/>
      <c r="O46" s="34"/>
    </row>
    <row r="47" spans="1:16" s="33" customFormat="1" ht="14.25" x14ac:dyDescent="0.15">
      <c r="B47" s="34"/>
      <c r="C47" s="34"/>
      <c r="D47" s="34"/>
      <c r="E47" s="34"/>
      <c r="F47" s="34"/>
      <c r="G47" s="34"/>
      <c r="H47" s="34"/>
      <c r="I47" s="34"/>
      <c r="J47" s="34"/>
      <c r="K47" s="34"/>
      <c r="L47" s="34"/>
      <c r="M47" s="34"/>
      <c r="N47" s="34"/>
      <c r="O47" s="34"/>
    </row>
    <row r="48" spans="1:16" s="33" customFormat="1" ht="14.25" x14ac:dyDescent="0.15">
      <c r="B48" s="34"/>
      <c r="C48" s="34"/>
      <c r="D48" s="34"/>
      <c r="E48" s="34"/>
      <c r="F48" s="34"/>
      <c r="G48" s="34"/>
      <c r="H48" s="34"/>
      <c r="I48" s="34"/>
      <c r="J48" s="34"/>
      <c r="K48" s="34"/>
      <c r="L48" s="34"/>
      <c r="M48" s="34"/>
      <c r="N48" s="34"/>
      <c r="O48" s="34"/>
    </row>
    <row r="49" spans="2:15" s="33" customFormat="1" ht="14.25" x14ac:dyDescent="0.15">
      <c r="B49" s="34"/>
      <c r="C49" s="34"/>
      <c r="D49" s="34"/>
      <c r="E49" s="34"/>
      <c r="F49" s="34"/>
      <c r="G49" s="34"/>
      <c r="H49" s="34"/>
      <c r="I49" s="34"/>
      <c r="J49" s="34"/>
      <c r="K49" s="34"/>
      <c r="L49" s="34"/>
      <c r="M49" s="34"/>
      <c r="N49" s="34"/>
      <c r="O49" s="34"/>
    </row>
    <row r="50" spans="2:15" s="33" customFormat="1" ht="14.25" x14ac:dyDescent="0.15">
      <c r="B50" s="34"/>
      <c r="C50" s="34"/>
      <c r="D50" s="34"/>
      <c r="E50" s="34"/>
      <c r="F50" s="34"/>
      <c r="G50" s="34"/>
      <c r="H50" s="34"/>
      <c r="I50" s="34"/>
      <c r="J50" s="34"/>
      <c r="K50" s="34"/>
      <c r="L50" s="34"/>
      <c r="M50" s="34"/>
      <c r="N50" s="34"/>
      <c r="O50" s="34"/>
    </row>
    <row r="51" spans="2:15" s="33" customFormat="1" ht="14.25" x14ac:dyDescent="0.15">
      <c r="B51" s="34"/>
      <c r="C51" s="34"/>
      <c r="D51" s="34"/>
      <c r="E51" s="34"/>
      <c r="F51" s="34"/>
      <c r="G51" s="34"/>
      <c r="H51" s="34"/>
      <c r="I51" s="34"/>
      <c r="J51" s="34"/>
      <c r="K51" s="34"/>
      <c r="L51" s="34"/>
      <c r="M51" s="34"/>
      <c r="N51" s="34"/>
      <c r="O51" s="34"/>
    </row>
    <row r="52" spans="2:15" s="33" customFormat="1" ht="14.25" x14ac:dyDescent="0.15">
      <c r="B52" s="34"/>
      <c r="C52" s="34"/>
      <c r="D52" s="34"/>
      <c r="E52" s="34"/>
      <c r="F52" s="34"/>
      <c r="G52" s="34"/>
      <c r="H52" s="34"/>
      <c r="I52" s="34"/>
      <c r="J52" s="34"/>
      <c r="K52" s="34"/>
      <c r="L52" s="34"/>
      <c r="M52" s="34"/>
      <c r="N52" s="34"/>
      <c r="O52" s="34"/>
    </row>
    <row r="53" spans="2:15" s="33" customFormat="1" ht="14.25" x14ac:dyDescent="0.15">
      <c r="B53" s="34"/>
      <c r="C53" s="34"/>
      <c r="D53" s="34"/>
      <c r="E53" s="34"/>
      <c r="F53" s="34"/>
      <c r="G53" s="34"/>
      <c r="H53" s="34"/>
      <c r="I53" s="34"/>
      <c r="J53" s="34"/>
      <c r="K53" s="34"/>
      <c r="L53" s="34"/>
      <c r="M53" s="34"/>
      <c r="N53" s="34"/>
      <c r="O53" s="34"/>
    </row>
    <row r="54" spans="2:15" s="33" customFormat="1" ht="14.25" x14ac:dyDescent="0.15">
      <c r="B54" s="34"/>
      <c r="C54" s="34"/>
      <c r="D54" s="34"/>
      <c r="E54" s="34"/>
      <c r="F54" s="34"/>
      <c r="G54" s="34"/>
      <c r="H54" s="34"/>
      <c r="I54" s="34"/>
      <c r="J54" s="34"/>
      <c r="K54" s="34"/>
      <c r="L54" s="34"/>
      <c r="M54" s="34"/>
      <c r="N54" s="34"/>
      <c r="O54" s="34"/>
    </row>
    <row r="55" spans="2:15" s="33" customFormat="1" ht="14.25" x14ac:dyDescent="0.15">
      <c r="B55" s="34"/>
      <c r="C55" s="34"/>
      <c r="D55" s="34"/>
      <c r="E55" s="34"/>
      <c r="F55" s="34"/>
      <c r="G55" s="34"/>
      <c r="H55" s="34"/>
      <c r="I55" s="34"/>
      <c r="J55" s="34"/>
      <c r="K55" s="34"/>
      <c r="L55" s="34"/>
      <c r="M55" s="34"/>
      <c r="N55" s="34"/>
      <c r="O55" s="34"/>
    </row>
    <row r="56" spans="2:15" s="33" customFormat="1" ht="14.25" x14ac:dyDescent="0.15">
      <c r="B56" s="34"/>
      <c r="C56" s="34"/>
      <c r="D56" s="34"/>
      <c r="E56" s="34"/>
      <c r="F56" s="34"/>
      <c r="G56" s="34"/>
      <c r="H56" s="34"/>
      <c r="I56" s="34"/>
      <c r="J56" s="34"/>
      <c r="K56" s="34"/>
      <c r="L56" s="34"/>
      <c r="M56" s="34"/>
      <c r="N56" s="34"/>
      <c r="O56" s="34"/>
    </row>
    <row r="57" spans="2:15" s="33" customFormat="1" ht="14.25" x14ac:dyDescent="0.15">
      <c r="B57" s="34"/>
      <c r="C57" s="34"/>
      <c r="D57" s="34"/>
      <c r="E57" s="34"/>
      <c r="F57" s="34"/>
      <c r="G57" s="34"/>
      <c r="H57" s="34"/>
      <c r="I57" s="34"/>
      <c r="J57" s="34"/>
      <c r="K57" s="34"/>
      <c r="L57" s="34"/>
      <c r="M57" s="34"/>
      <c r="N57" s="34"/>
      <c r="O57" s="34"/>
    </row>
    <row r="58" spans="2:15" s="33" customFormat="1" ht="14.25" x14ac:dyDescent="0.15">
      <c r="B58" s="34"/>
      <c r="C58" s="34"/>
      <c r="D58" s="34"/>
      <c r="E58" s="34"/>
      <c r="F58" s="34"/>
      <c r="G58" s="34"/>
      <c r="H58" s="34"/>
      <c r="I58" s="34"/>
      <c r="J58" s="34"/>
      <c r="K58" s="34"/>
      <c r="L58" s="34"/>
      <c r="M58" s="34"/>
      <c r="N58" s="34"/>
      <c r="O58" s="34"/>
    </row>
    <row r="59" spans="2:15" s="33" customFormat="1" ht="14.25" x14ac:dyDescent="0.15">
      <c r="B59" s="34"/>
      <c r="C59" s="34"/>
      <c r="D59" s="34"/>
      <c r="E59" s="34"/>
      <c r="F59" s="34"/>
      <c r="G59" s="34"/>
      <c r="H59" s="34"/>
      <c r="I59" s="34"/>
      <c r="J59" s="34"/>
      <c r="K59" s="34"/>
      <c r="L59" s="34"/>
      <c r="M59" s="34"/>
      <c r="N59" s="34"/>
      <c r="O59" s="34"/>
    </row>
    <row r="60" spans="2:15" s="33" customFormat="1" ht="14.25" x14ac:dyDescent="0.15">
      <c r="B60" s="34"/>
      <c r="C60" s="34"/>
      <c r="D60" s="34"/>
      <c r="E60" s="34"/>
      <c r="F60" s="34"/>
      <c r="G60" s="34"/>
      <c r="H60" s="34"/>
      <c r="I60" s="34"/>
      <c r="J60" s="34"/>
      <c r="K60" s="34"/>
      <c r="L60" s="34"/>
      <c r="M60" s="34"/>
      <c r="N60" s="34"/>
      <c r="O60" s="34"/>
    </row>
    <row r="61" spans="2:15" s="33" customFormat="1" ht="14.25" x14ac:dyDescent="0.15">
      <c r="B61" s="34"/>
      <c r="C61" s="34"/>
      <c r="D61" s="34"/>
      <c r="E61" s="34"/>
      <c r="F61" s="34"/>
      <c r="G61" s="34"/>
      <c r="H61" s="34"/>
      <c r="I61" s="34"/>
      <c r="J61" s="34"/>
      <c r="K61" s="34"/>
      <c r="L61" s="34"/>
      <c r="M61" s="34"/>
      <c r="N61" s="34"/>
      <c r="O61" s="34"/>
    </row>
    <row r="62" spans="2:15" s="33" customFormat="1" ht="14.25" x14ac:dyDescent="0.15">
      <c r="B62" s="34"/>
      <c r="C62" s="34"/>
      <c r="D62" s="34"/>
      <c r="E62" s="34"/>
      <c r="F62" s="34"/>
      <c r="G62" s="34"/>
      <c r="H62" s="34"/>
      <c r="I62" s="34"/>
      <c r="J62" s="34"/>
      <c r="K62" s="34"/>
      <c r="L62" s="34"/>
      <c r="M62" s="34"/>
      <c r="N62" s="34"/>
      <c r="O62" s="34"/>
    </row>
    <row r="63" spans="2:15" s="33" customFormat="1" ht="14.25" x14ac:dyDescent="0.15">
      <c r="B63" s="34"/>
      <c r="C63" s="34"/>
      <c r="D63" s="34"/>
      <c r="E63" s="34"/>
      <c r="F63" s="34"/>
      <c r="G63" s="34"/>
      <c r="H63" s="34"/>
      <c r="I63" s="34"/>
      <c r="J63" s="34"/>
      <c r="K63" s="34"/>
      <c r="L63" s="34"/>
      <c r="M63" s="34"/>
      <c r="N63" s="34"/>
      <c r="O63" s="34"/>
    </row>
    <row r="64" spans="2:15" s="33" customFormat="1" ht="14.25" x14ac:dyDescent="0.15">
      <c r="B64" s="34"/>
      <c r="C64" s="34"/>
      <c r="D64" s="34"/>
      <c r="E64" s="34"/>
      <c r="F64" s="34"/>
      <c r="G64" s="34"/>
      <c r="H64" s="34"/>
      <c r="I64" s="34"/>
      <c r="J64" s="34"/>
      <c r="K64" s="34"/>
      <c r="L64" s="34"/>
      <c r="M64" s="34"/>
      <c r="N64" s="34"/>
      <c r="O64" s="34"/>
    </row>
    <row r="65" spans="2:15" s="33" customFormat="1" ht="14.25" x14ac:dyDescent="0.15">
      <c r="B65" s="34"/>
      <c r="C65" s="34"/>
      <c r="D65" s="34"/>
      <c r="E65" s="34"/>
      <c r="F65" s="34"/>
      <c r="G65" s="34"/>
      <c r="H65" s="34"/>
      <c r="I65" s="34"/>
      <c r="J65" s="34"/>
      <c r="K65" s="34"/>
      <c r="L65" s="34"/>
      <c r="M65" s="34"/>
      <c r="N65" s="34"/>
      <c r="O65" s="34"/>
    </row>
    <row r="66" spans="2:15" s="33" customFormat="1" ht="14.25" x14ac:dyDescent="0.15">
      <c r="B66" s="34"/>
      <c r="C66" s="34"/>
      <c r="D66" s="34"/>
      <c r="E66" s="34"/>
      <c r="F66" s="34"/>
      <c r="G66" s="34"/>
      <c r="H66" s="34"/>
      <c r="I66" s="34"/>
      <c r="J66" s="34"/>
      <c r="K66" s="34"/>
      <c r="L66" s="34"/>
      <c r="M66" s="34"/>
      <c r="N66" s="34"/>
      <c r="O66" s="34"/>
    </row>
    <row r="67" spans="2:15" s="33" customFormat="1" ht="14.25" x14ac:dyDescent="0.15"/>
    <row r="68" spans="2:15" s="33" customFormat="1" ht="14.25" x14ac:dyDescent="0.15"/>
    <row r="69" spans="2:15" s="33" customFormat="1" ht="14.25" x14ac:dyDescent="0.15"/>
    <row r="70" spans="2:15" s="33" customFormat="1" ht="14.25" x14ac:dyDescent="0.15"/>
    <row r="71" spans="2:15" s="33" customFormat="1" ht="14.25" x14ac:dyDescent="0.15"/>
    <row r="72" spans="2:15" s="33" customFormat="1" ht="14.25" x14ac:dyDescent="0.15"/>
    <row r="73" spans="2:15" s="33" customFormat="1" ht="14.25" x14ac:dyDescent="0.15"/>
    <row r="74" spans="2:15" s="33" customFormat="1" ht="14.25" x14ac:dyDescent="0.15"/>
    <row r="75" spans="2:15" s="33" customFormat="1" ht="14.25" x14ac:dyDescent="0.15"/>
    <row r="76" spans="2:15" s="33" customFormat="1" ht="14.25" x14ac:dyDescent="0.15"/>
    <row r="77" spans="2:15" s="33" customFormat="1" ht="14.25" x14ac:dyDescent="0.15"/>
    <row r="78" spans="2:15" s="33" customFormat="1" ht="14.25" x14ac:dyDescent="0.15"/>
    <row r="79" spans="2:15" s="33" customFormat="1" ht="14.25" x14ac:dyDescent="0.15"/>
    <row r="80" spans="2:15" s="33" customFormat="1" ht="14.25" x14ac:dyDescent="0.15"/>
    <row r="81" s="33" customFormat="1" ht="14.25" x14ac:dyDescent="0.15"/>
    <row r="82" s="33" customFormat="1" ht="14.25" x14ac:dyDescent="0.15"/>
    <row r="83" s="33" customFormat="1" ht="14.25" x14ac:dyDescent="0.15"/>
    <row r="84" s="33" customFormat="1" ht="14.25" x14ac:dyDescent="0.15"/>
    <row r="85" s="33" customFormat="1" ht="14.25" x14ac:dyDescent="0.15"/>
    <row r="86" s="33" customFormat="1" ht="14.25" x14ac:dyDescent="0.15"/>
    <row r="87" s="33" customFormat="1" ht="14.25" x14ac:dyDescent="0.15"/>
  </sheetData>
  <sheetProtection selectLockedCells="1"/>
  <mergeCells count="12">
    <mergeCell ref="A1:P1"/>
    <mergeCell ref="B6:O13"/>
    <mergeCell ref="B17:O20"/>
    <mergeCell ref="B2:O2"/>
    <mergeCell ref="C43:M44"/>
    <mergeCell ref="B37:O37"/>
    <mergeCell ref="B24:O25"/>
    <mergeCell ref="B29:O29"/>
    <mergeCell ref="B30:O31"/>
    <mergeCell ref="B33:C33"/>
    <mergeCell ref="D33:O33"/>
    <mergeCell ref="D40:H40"/>
  </mergeCells>
  <phoneticPr fontId="2"/>
  <hyperlinks>
    <hyperlink ref="D40" r:id="rId1" xr:uid="{00000000-0004-0000-0000-000000000000}"/>
    <hyperlink ref="D33:O33" r:id="rId2" display="https://cloud.nttsmc.com/doc/mcmpvc_transfer.pdf" xr:uid="{00000000-0004-0000-0000-000001000000}"/>
  </hyperlinks>
  <printOptions horizontalCentered="1"/>
  <pageMargins left="0.39370078740157483" right="0.39370078740157483" top="0.59055118110236227" bottom="0.59055118110236227" header="0.39370078740157483" footer="0.19685039370078741"/>
  <pageSetup paperSize="9" scale="71" firstPageNumber="0" fitToHeight="0" orientation="portrait" useFirstPageNumber="1" r:id="rId3"/>
  <headerFooter alignWithMargins="0">
    <oddFooter>&amp;R&amp;"メイリオ,レギュラー"&amp;8V-CUBE ONE_application_202004</oddFooter>
  </headerFooter>
  <rowBreaks count="1" manualBreakCount="1">
    <brk id="46" max="15"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Group Box 1">
              <controlPr defaultSize="0" autoFill="0" autoPict="0">
                <anchor moveWithCells="1">
                  <from>
                    <xdr:col>1</xdr:col>
                    <xdr:colOff>209550</xdr:colOff>
                    <xdr:row>20</xdr:row>
                    <xdr:rowOff>0</xdr:rowOff>
                  </from>
                  <to>
                    <xdr:col>8</xdr:col>
                    <xdr:colOff>47625</xdr:colOff>
                    <xdr:row>20</xdr:row>
                    <xdr:rowOff>66675</xdr:rowOff>
                  </to>
                </anchor>
              </controlPr>
            </control>
          </mc:Choice>
        </mc:AlternateContent>
        <mc:AlternateContent xmlns:mc="http://schemas.openxmlformats.org/markup-compatibility/2006">
          <mc:Choice Requires="x14">
            <control shapeId="1026" r:id="rId7" name="Group Box 2">
              <controlPr defaultSize="0" autoFill="0" autoPict="0">
                <anchor moveWithCells="1">
                  <from>
                    <xdr:col>4</xdr:col>
                    <xdr:colOff>209550</xdr:colOff>
                    <xdr:row>20</xdr:row>
                    <xdr:rowOff>0</xdr:rowOff>
                  </from>
                  <to>
                    <xdr:col>8</xdr:col>
                    <xdr:colOff>47625</xdr:colOff>
                    <xdr:row>21</xdr:row>
                    <xdr:rowOff>0</xdr:rowOff>
                  </to>
                </anchor>
              </controlPr>
            </control>
          </mc:Choice>
        </mc:AlternateContent>
        <mc:AlternateContent xmlns:mc="http://schemas.openxmlformats.org/markup-compatibility/2006">
          <mc:Choice Requires="x14">
            <control shapeId="1027" r:id="rId8" name="Group Box 3">
              <controlPr defaultSize="0" autoFill="0" autoPict="0">
                <anchor moveWithCells="1">
                  <from>
                    <xdr:col>4</xdr:col>
                    <xdr:colOff>209550</xdr:colOff>
                    <xdr:row>20</xdr:row>
                    <xdr:rowOff>0</xdr:rowOff>
                  </from>
                  <to>
                    <xdr:col>8</xdr:col>
                    <xdr:colOff>47625</xdr:colOff>
                    <xdr:row>20</xdr:row>
                    <xdr:rowOff>57150</xdr:rowOff>
                  </to>
                </anchor>
              </controlPr>
            </control>
          </mc:Choice>
        </mc:AlternateContent>
        <mc:AlternateContent xmlns:mc="http://schemas.openxmlformats.org/markup-compatibility/2006">
          <mc:Choice Requires="x14">
            <control shapeId="1028" r:id="rId9" name="Group Box 4">
              <controlPr defaultSize="0" autoFill="0" autoPict="0">
                <anchor moveWithCells="1">
                  <from>
                    <xdr:col>0</xdr:col>
                    <xdr:colOff>19050</xdr:colOff>
                    <xdr:row>20</xdr:row>
                    <xdr:rowOff>0</xdr:rowOff>
                  </from>
                  <to>
                    <xdr:col>2</xdr:col>
                    <xdr:colOff>133350</xdr:colOff>
                    <xdr:row>29</xdr:row>
                    <xdr:rowOff>123825</xdr:rowOff>
                  </to>
                </anchor>
              </controlPr>
            </control>
          </mc:Choice>
        </mc:AlternateContent>
        <mc:AlternateContent xmlns:mc="http://schemas.openxmlformats.org/markup-compatibility/2006">
          <mc:Choice Requires="x14">
            <control shapeId="1029" r:id="rId10" name="Group Box 5">
              <controlPr defaultSize="0" autoFill="0" autoPict="0">
                <anchor moveWithCells="1">
                  <from>
                    <xdr:col>1</xdr:col>
                    <xdr:colOff>209550</xdr:colOff>
                    <xdr:row>20</xdr:row>
                    <xdr:rowOff>0</xdr:rowOff>
                  </from>
                  <to>
                    <xdr:col>3</xdr:col>
                    <xdr:colOff>180975</xdr:colOff>
                    <xdr:row>21</xdr:row>
                    <xdr:rowOff>123825</xdr:rowOff>
                  </to>
                </anchor>
              </controlPr>
            </control>
          </mc:Choice>
        </mc:AlternateContent>
        <mc:AlternateContent xmlns:mc="http://schemas.openxmlformats.org/markup-compatibility/2006">
          <mc:Choice Requires="x14">
            <control shapeId="1030" r:id="rId11" name="Group Box 6">
              <controlPr defaultSize="0" autoFill="0" autoPict="0">
                <anchor moveWithCells="1">
                  <from>
                    <xdr:col>0</xdr:col>
                    <xdr:colOff>66675</xdr:colOff>
                    <xdr:row>20</xdr:row>
                    <xdr:rowOff>0</xdr:rowOff>
                  </from>
                  <to>
                    <xdr:col>2</xdr:col>
                    <xdr:colOff>152400</xdr:colOff>
                    <xdr:row>21</xdr:row>
                    <xdr:rowOff>9525</xdr:rowOff>
                  </to>
                </anchor>
              </controlPr>
            </control>
          </mc:Choice>
        </mc:AlternateContent>
        <mc:AlternateContent xmlns:mc="http://schemas.openxmlformats.org/markup-compatibility/2006">
          <mc:Choice Requires="x14">
            <control shapeId="1031" r:id="rId12" name="Group Box 7">
              <controlPr defaultSize="0" autoFill="0" autoPict="0">
                <anchor moveWithCells="1">
                  <from>
                    <xdr:col>0</xdr:col>
                    <xdr:colOff>66675</xdr:colOff>
                    <xdr:row>20</xdr:row>
                    <xdr:rowOff>0</xdr:rowOff>
                  </from>
                  <to>
                    <xdr:col>2</xdr:col>
                    <xdr:colOff>152400</xdr:colOff>
                    <xdr:row>21</xdr:row>
                    <xdr:rowOff>19050</xdr:rowOff>
                  </to>
                </anchor>
              </controlPr>
            </control>
          </mc:Choice>
        </mc:AlternateContent>
        <mc:AlternateContent xmlns:mc="http://schemas.openxmlformats.org/markup-compatibility/2006">
          <mc:Choice Requires="x14">
            <control shapeId="1032" r:id="rId13" name="Group Box 8">
              <controlPr defaultSize="0" autoFill="0" autoPict="0">
                <anchor moveWithCells="1">
                  <from>
                    <xdr:col>1</xdr:col>
                    <xdr:colOff>209550</xdr:colOff>
                    <xdr:row>20</xdr:row>
                    <xdr:rowOff>0</xdr:rowOff>
                  </from>
                  <to>
                    <xdr:col>8</xdr:col>
                    <xdr:colOff>47625</xdr:colOff>
                    <xdr:row>20</xdr:row>
                    <xdr:rowOff>85725</xdr:rowOff>
                  </to>
                </anchor>
              </controlPr>
            </control>
          </mc:Choice>
        </mc:AlternateContent>
        <mc:AlternateContent xmlns:mc="http://schemas.openxmlformats.org/markup-compatibility/2006">
          <mc:Choice Requires="x14">
            <control shapeId="1033" r:id="rId14" name="Group Box 9">
              <controlPr defaultSize="0" autoFill="0" autoPict="0">
                <anchor moveWithCells="1">
                  <from>
                    <xdr:col>4</xdr:col>
                    <xdr:colOff>209550</xdr:colOff>
                    <xdr:row>20</xdr:row>
                    <xdr:rowOff>0</xdr:rowOff>
                  </from>
                  <to>
                    <xdr:col>8</xdr:col>
                    <xdr:colOff>47625</xdr:colOff>
                    <xdr:row>20</xdr:row>
                    <xdr:rowOff>85725</xdr:rowOff>
                  </to>
                </anchor>
              </controlPr>
            </control>
          </mc:Choice>
        </mc:AlternateContent>
        <mc:AlternateContent xmlns:mc="http://schemas.openxmlformats.org/markup-compatibility/2006">
          <mc:Choice Requires="x14">
            <control shapeId="1034" r:id="rId15" name="Group Box 10">
              <controlPr defaultSize="0" autoFill="0" autoPict="0">
                <anchor moveWithCells="1">
                  <from>
                    <xdr:col>4</xdr:col>
                    <xdr:colOff>209550</xdr:colOff>
                    <xdr:row>20</xdr:row>
                    <xdr:rowOff>0</xdr:rowOff>
                  </from>
                  <to>
                    <xdr:col>8</xdr:col>
                    <xdr:colOff>47625</xdr:colOff>
                    <xdr:row>20</xdr:row>
                    <xdr:rowOff>76200</xdr:rowOff>
                  </to>
                </anchor>
              </controlPr>
            </control>
          </mc:Choice>
        </mc:AlternateContent>
        <mc:AlternateContent xmlns:mc="http://schemas.openxmlformats.org/markup-compatibility/2006">
          <mc:Choice Requires="x14">
            <control shapeId="1035" r:id="rId16" name="Group Box 11">
              <controlPr defaultSize="0" autoFill="0" autoPict="0">
                <anchor moveWithCells="1">
                  <from>
                    <xdr:col>0</xdr:col>
                    <xdr:colOff>66675</xdr:colOff>
                    <xdr:row>20</xdr:row>
                    <xdr:rowOff>0</xdr:rowOff>
                  </from>
                  <to>
                    <xdr:col>2</xdr:col>
                    <xdr:colOff>152400</xdr:colOff>
                    <xdr:row>21</xdr:row>
                    <xdr:rowOff>19050</xdr:rowOff>
                  </to>
                </anchor>
              </controlPr>
            </control>
          </mc:Choice>
        </mc:AlternateContent>
        <mc:AlternateContent xmlns:mc="http://schemas.openxmlformats.org/markup-compatibility/2006">
          <mc:Choice Requires="x14">
            <control shapeId="1036" r:id="rId17" name="Group Box 12">
              <controlPr defaultSize="0" autoFill="0" autoPict="0">
                <anchor moveWithCells="1">
                  <from>
                    <xdr:col>0</xdr:col>
                    <xdr:colOff>66675</xdr:colOff>
                    <xdr:row>21</xdr:row>
                    <xdr:rowOff>0</xdr:rowOff>
                  </from>
                  <to>
                    <xdr:col>2</xdr:col>
                    <xdr:colOff>152400</xdr:colOff>
                    <xdr:row>21</xdr:row>
                    <xdr:rowOff>104775</xdr:rowOff>
                  </to>
                </anchor>
              </controlPr>
            </control>
          </mc:Choice>
        </mc:AlternateContent>
        <mc:AlternateContent xmlns:mc="http://schemas.openxmlformats.org/markup-compatibility/2006">
          <mc:Choice Requires="x14">
            <control shapeId="1037" r:id="rId18" name="Group Box 13">
              <controlPr defaultSize="0" autoFill="0" autoPict="0">
                <anchor moveWithCells="1">
                  <from>
                    <xdr:col>1</xdr:col>
                    <xdr:colOff>209550</xdr:colOff>
                    <xdr:row>21</xdr:row>
                    <xdr:rowOff>0</xdr:rowOff>
                  </from>
                  <to>
                    <xdr:col>8</xdr:col>
                    <xdr:colOff>47625</xdr:colOff>
                    <xdr:row>21</xdr:row>
                    <xdr:rowOff>85725</xdr:rowOff>
                  </to>
                </anchor>
              </controlPr>
            </control>
          </mc:Choice>
        </mc:AlternateContent>
        <mc:AlternateContent xmlns:mc="http://schemas.openxmlformats.org/markup-compatibility/2006">
          <mc:Choice Requires="x14">
            <control shapeId="1038" r:id="rId19" name="Group Box 14">
              <controlPr defaultSize="0" autoFill="0" autoPict="0">
                <anchor moveWithCells="1">
                  <from>
                    <xdr:col>4</xdr:col>
                    <xdr:colOff>209550</xdr:colOff>
                    <xdr:row>21</xdr:row>
                    <xdr:rowOff>0</xdr:rowOff>
                  </from>
                  <to>
                    <xdr:col>8</xdr:col>
                    <xdr:colOff>47625</xdr:colOff>
                    <xdr:row>21</xdr:row>
                    <xdr:rowOff>85725</xdr:rowOff>
                  </to>
                </anchor>
              </controlPr>
            </control>
          </mc:Choice>
        </mc:AlternateContent>
        <mc:AlternateContent xmlns:mc="http://schemas.openxmlformats.org/markup-compatibility/2006">
          <mc:Choice Requires="x14">
            <control shapeId="1039" r:id="rId20" name="Group Box 15">
              <controlPr defaultSize="0" autoFill="0" autoPict="0">
                <anchor moveWithCells="1">
                  <from>
                    <xdr:col>4</xdr:col>
                    <xdr:colOff>209550</xdr:colOff>
                    <xdr:row>21</xdr:row>
                    <xdr:rowOff>0</xdr:rowOff>
                  </from>
                  <to>
                    <xdr:col>8</xdr:col>
                    <xdr:colOff>47625</xdr:colOff>
                    <xdr:row>21</xdr:row>
                    <xdr:rowOff>76200</xdr:rowOff>
                  </to>
                </anchor>
              </controlPr>
            </control>
          </mc:Choice>
        </mc:AlternateContent>
        <mc:AlternateContent xmlns:mc="http://schemas.openxmlformats.org/markup-compatibility/2006">
          <mc:Choice Requires="x14">
            <control shapeId="1040" r:id="rId21" name="Group Box 16">
              <controlPr defaultSize="0" autoFill="0" autoPict="0">
                <anchor moveWithCells="1">
                  <from>
                    <xdr:col>0</xdr:col>
                    <xdr:colOff>66675</xdr:colOff>
                    <xdr:row>21</xdr:row>
                    <xdr:rowOff>0</xdr:rowOff>
                  </from>
                  <to>
                    <xdr:col>2</xdr:col>
                    <xdr:colOff>152400</xdr:colOff>
                    <xdr:row>21</xdr:row>
                    <xdr:rowOff>104775</xdr:rowOff>
                  </to>
                </anchor>
              </controlPr>
            </control>
          </mc:Choice>
        </mc:AlternateContent>
        <mc:AlternateContent xmlns:mc="http://schemas.openxmlformats.org/markup-compatibility/2006">
          <mc:Choice Requires="x14">
            <control shapeId="1041" r:id="rId22" name="Group Box 17">
              <controlPr defaultSize="0" autoFill="0" autoPict="0">
                <anchor moveWithCells="1">
                  <from>
                    <xdr:col>1</xdr:col>
                    <xdr:colOff>209550</xdr:colOff>
                    <xdr:row>20</xdr:row>
                    <xdr:rowOff>0</xdr:rowOff>
                  </from>
                  <to>
                    <xdr:col>8</xdr:col>
                    <xdr:colOff>47625</xdr:colOff>
                    <xdr:row>20</xdr:row>
                    <xdr:rowOff>66675</xdr:rowOff>
                  </to>
                </anchor>
              </controlPr>
            </control>
          </mc:Choice>
        </mc:AlternateContent>
        <mc:AlternateContent xmlns:mc="http://schemas.openxmlformats.org/markup-compatibility/2006">
          <mc:Choice Requires="x14">
            <control shapeId="1042" r:id="rId23" name="Group Box 18">
              <controlPr defaultSize="0" autoFill="0" autoPict="0">
                <anchor moveWithCells="1">
                  <from>
                    <xdr:col>4</xdr:col>
                    <xdr:colOff>209550</xdr:colOff>
                    <xdr:row>20</xdr:row>
                    <xdr:rowOff>0</xdr:rowOff>
                  </from>
                  <to>
                    <xdr:col>8</xdr:col>
                    <xdr:colOff>47625</xdr:colOff>
                    <xdr:row>21</xdr:row>
                    <xdr:rowOff>0</xdr:rowOff>
                  </to>
                </anchor>
              </controlPr>
            </control>
          </mc:Choice>
        </mc:AlternateContent>
        <mc:AlternateContent xmlns:mc="http://schemas.openxmlformats.org/markup-compatibility/2006">
          <mc:Choice Requires="x14">
            <control shapeId="1043" r:id="rId24" name="Group Box 19">
              <controlPr defaultSize="0" autoFill="0" autoPict="0">
                <anchor moveWithCells="1">
                  <from>
                    <xdr:col>4</xdr:col>
                    <xdr:colOff>209550</xdr:colOff>
                    <xdr:row>20</xdr:row>
                    <xdr:rowOff>0</xdr:rowOff>
                  </from>
                  <to>
                    <xdr:col>8</xdr:col>
                    <xdr:colOff>47625</xdr:colOff>
                    <xdr:row>20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pageSetUpPr fitToPage="1"/>
  </sheetPr>
  <dimension ref="A1:Q129"/>
  <sheetViews>
    <sheetView showGridLines="0" view="pageBreakPreview" topLeftCell="A13" zoomScaleNormal="100" workbookViewId="0">
      <selection activeCell="B4" sqref="B4:O4"/>
    </sheetView>
  </sheetViews>
  <sheetFormatPr defaultColWidth="6.25" defaultRowHeight="18.75" x14ac:dyDescent="0.15"/>
  <cols>
    <col min="1" max="1" width="3.75" style="1" customWidth="1"/>
    <col min="2" max="15" width="7.5" style="1" customWidth="1"/>
    <col min="16" max="16" width="3.75" style="1" customWidth="1"/>
    <col min="17" max="16384" width="6.25" style="1"/>
  </cols>
  <sheetData>
    <row r="1" spans="1:16" ht="14.25" customHeight="1" x14ac:dyDescent="0.15"/>
    <row r="2" spans="1:16" ht="17.25" customHeight="1" x14ac:dyDescent="0.15">
      <c r="A2" s="361" t="s">
        <v>18</v>
      </c>
      <c r="B2" s="362"/>
      <c r="C2" s="362"/>
      <c r="D2" s="362"/>
      <c r="E2" s="362"/>
      <c r="F2" s="362"/>
      <c r="G2" s="362"/>
      <c r="H2" s="362"/>
      <c r="I2" s="362"/>
      <c r="J2" s="362"/>
      <c r="K2" s="362"/>
      <c r="L2" s="362"/>
      <c r="M2" s="362"/>
      <c r="N2" s="362"/>
      <c r="O2" s="362"/>
      <c r="P2" s="363"/>
    </row>
    <row r="3" spans="1:16" ht="13.5" customHeight="1" x14ac:dyDescent="0.15"/>
    <row r="4" spans="1:16" s="33" customFormat="1" ht="13.5" customHeight="1" x14ac:dyDescent="0.15">
      <c r="B4" s="348" t="s">
        <v>2</v>
      </c>
      <c r="C4" s="348"/>
      <c r="D4" s="348"/>
      <c r="E4" s="348"/>
      <c r="F4" s="348"/>
      <c r="G4" s="348"/>
      <c r="H4" s="348"/>
      <c r="I4" s="348"/>
      <c r="J4" s="348"/>
      <c r="K4" s="348"/>
      <c r="L4" s="348"/>
      <c r="M4" s="348"/>
      <c r="N4" s="348"/>
      <c r="O4" s="348"/>
    </row>
    <row r="5" spans="1:16" s="33" customFormat="1" ht="13.5" customHeight="1" x14ac:dyDescent="0.15">
      <c r="B5" s="348"/>
      <c r="C5" s="348"/>
      <c r="D5" s="348"/>
      <c r="E5" s="348"/>
      <c r="F5" s="348"/>
      <c r="G5" s="348"/>
      <c r="H5" s="348"/>
      <c r="I5" s="348"/>
      <c r="J5" s="348"/>
      <c r="K5" s="348"/>
      <c r="L5" s="348"/>
      <c r="M5" s="348"/>
      <c r="N5" s="348"/>
      <c r="O5" s="348"/>
    </row>
    <row r="6" spans="1:16" s="33" customFormat="1" ht="13.5" customHeight="1" x14ac:dyDescent="0.15">
      <c r="B6" s="364" t="s">
        <v>3</v>
      </c>
      <c r="C6" s="364"/>
      <c r="D6" s="364"/>
      <c r="E6" s="364"/>
      <c r="F6" s="364"/>
      <c r="G6" s="364"/>
      <c r="H6" s="364"/>
      <c r="I6" s="364"/>
      <c r="J6" s="364"/>
      <c r="K6" s="364"/>
      <c r="L6" s="364"/>
      <c r="M6" s="364"/>
      <c r="N6" s="364"/>
      <c r="O6" s="364"/>
    </row>
    <row r="7" spans="1:16" s="33" customFormat="1" ht="13.5" customHeight="1" x14ac:dyDescent="0.15">
      <c r="B7" s="348"/>
      <c r="C7" s="348"/>
      <c r="D7" s="348"/>
      <c r="E7" s="348"/>
      <c r="F7" s="348"/>
      <c r="G7" s="348"/>
      <c r="H7" s="348"/>
      <c r="I7" s="348"/>
      <c r="J7" s="348"/>
      <c r="K7" s="348"/>
      <c r="L7" s="348"/>
      <c r="M7" s="348"/>
      <c r="N7" s="348"/>
      <c r="O7" s="348"/>
    </row>
    <row r="8" spans="1:16" s="33" customFormat="1" ht="13.5" customHeight="1" x14ac:dyDescent="0.15">
      <c r="B8" s="348" t="s">
        <v>216</v>
      </c>
      <c r="C8" s="348"/>
      <c r="D8" s="348"/>
      <c r="E8" s="348"/>
      <c r="F8" s="348"/>
      <c r="G8" s="348"/>
      <c r="H8" s="348"/>
      <c r="I8" s="348"/>
      <c r="J8" s="348"/>
      <c r="K8" s="348"/>
      <c r="L8" s="348"/>
      <c r="M8" s="348"/>
      <c r="N8" s="348"/>
      <c r="O8" s="348"/>
    </row>
    <row r="9" spans="1:16" s="33" customFormat="1" ht="13.5" customHeight="1" x14ac:dyDescent="0.15">
      <c r="B9" s="348" t="s">
        <v>279</v>
      </c>
      <c r="C9" s="348"/>
      <c r="D9" s="348"/>
      <c r="E9" s="348"/>
      <c r="F9" s="348"/>
      <c r="G9" s="348"/>
      <c r="H9" s="348"/>
      <c r="I9" s="348"/>
      <c r="J9" s="348"/>
      <c r="K9" s="348"/>
      <c r="L9" s="348"/>
      <c r="M9" s="348"/>
      <c r="N9" s="348"/>
      <c r="O9" s="348"/>
    </row>
    <row r="10" spans="1:16" s="33" customFormat="1" ht="13.5" customHeight="1" x14ac:dyDescent="0.15">
      <c r="B10" s="348"/>
      <c r="C10" s="348"/>
      <c r="D10" s="348"/>
      <c r="E10" s="348"/>
      <c r="F10" s="348"/>
      <c r="G10" s="348"/>
      <c r="H10" s="348"/>
      <c r="I10" s="348"/>
      <c r="J10" s="348"/>
      <c r="K10" s="348"/>
      <c r="L10" s="348"/>
      <c r="M10" s="348"/>
      <c r="N10" s="348"/>
      <c r="O10" s="348"/>
    </row>
    <row r="11" spans="1:16" s="33" customFormat="1" ht="13.5" customHeight="1" x14ac:dyDescent="0.15">
      <c r="B11" s="8"/>
      <c r="C11" s="8"/>
      <c r="D11" s="8"/>
      <c r="E11" s="8"/>
      <c r="F11" s="8"/>
      <c r="G11" s="8"/>
      <c r="H11" s="8"/>
      <c r="I11" s="8"/>
      <c r="J11" s="8"/>
      <c r="K11" s="8"/>
      <c r="L11" s="8"/>
      <c r="M11" s="8"/>
      <c r="N11" s="8"/>
      <c r="O11" s="8"/>
    </row>
    <row r="12" spans="1:16" s="33" customFormat="1" ht="13.5" customHeight="1" x14ac:dyDescent="0.15">
      <c r="B12" s="348" t="s">
        <v>280</v>
      </c>
      <c r="C12" s="348"/>
      <c r="D12" s="348"/>
      <c r="E12" s="348"/>
      <c r="F12" s="348"/>
      <c r="G12" s="348"/>
      <c r="H12" s="348"/>
      <c r="I12" s="348"/>
      <c r="J12" s="348"/>
      <c r="K12" s="348"/>
      <c r="L12" s="348"/>
      <c r="M12" s="348"/>
      <c r="N12" s="348"/>
      <c r="O12" s="348"/>
    </row>
    <row r="13" spans="1:16" s="33" customFormat="1" ht="13.5" customHeight="1" x14ac:dyDescent="0.15">
      <c r="B13" s="348" t="s">
        <v>281</v>
      </c>
      <c r="C13" s="348"/>
      <c r="D13" s="348"/>
      <c r="E13" s="348"/>
      <c r="F13" s="348"/>
      <c r="G13" s="348"/>
      <c r="H13" s="348"/>
      <c r="I13" s="348"/>
      <c r="J13" s="348"/>
      <c r="K13" s="348"/>
      <c r="L13" s="348"/>
      <c r="M13" s="348"/>
      <c r="N13" s="348"/>
      <c r="O13" s="348"/>
    </row>
    <row r="14" spans="1:16" s="33" customFormat="1" ht="13.5" customHeight="1" x14ac:dyDescent="0.15">
      <c r="B14" s="348" t="s">
        <v>282</v>
      </c>
      <c r="C14" s="348"/>
      <c r="D14" s="348"/>
      <c r="E14" s="348"/>
      <c r="F14" s="348"/>
      <c r="G14" s="348"/>
      <c r="H14" s="348"/>
      <c r="I14" s="348"/>
      <c r="J14" s="348"/>
      <c r="K14" s="348"/>
      <c r="L14" s="348"/>
      <c r="M14" s="348"/>
      <c r="N14" s="348"/>
      <c r="O14" s="348"/>
    </row>
    <row r="15" spans="1:16" s="33" customFormat="1" ht="13.5" customHeight="1" x14ac:dyDescent="0.15">
      <c r="B15" s="348" t="s">
        <v>283</v>
      </c>
      <c r="C15" s="348"/>
      <c r="D15" s="348"/>
      <c r="E15" s="348"/>
      <c r="F15" s="348"/>
      <c r="G15" s="348"/>
      <c r="H15" s="348"/>
      <c r="I15" s="348"/>
      <c r="J15" s="348"/>
      <c r="K15" s="348"/>
      <c r="L15" s="348"/>
      <c r="M15" s="348"/>
      <c r="N15" s="348"/>
      <c r="O15" s="348"/>
    </row>
    <row r="16" spans="1:16" s="33" customFormat="1" ht="13.5" customHeight="1" x14ac:dyDescent="0.15">
      <c r="B16" s="348" t="s">
        <v>284</v>
      </c>
      <c r="C16" s="348"/>
      <c r="D16" s="348"/>
      <c r="E16" s="348"/>
      <c r="F16" s="348"/>
      <c r="G16" s="348"/>
      <c r="H16" s="348"/>
      <c r="I16" s="348"/>
      <c r="J16" s="348"/>
      <c r="K16" s="348"/>
      <c r="L16" s="348"/>
      <c r="M16" s="348"/>
      <c r="N16" s="348"/>
      <c r="O16" s="348"/>
    </row>
    <row r="17" spans="2:15" s="33" customFormat="1" ht="13.5" customHeight="1" x14ac:dyDescent="0.15">
      <c r="B17" s="348" t="s">
        <v>285</v>
      </c>
      <c r="C17" s="348"/>
      <c r="D17" s="348"/>
      <c r="E17" s="348"/>
      <c r="F17" s="348"/>
      <c r="G17" s="348"/>
      <c r="H17" s="348"/>
      <c r="I17" s="348"/>
      <c r="J17" s="348"/>
      <c r="K17" s="348"/>
      <c r="L17" s="348"/>
      <c r="M17" s="348"/>
      <c r="N17" s="348"/>
      <c r="O17" s="348"/>
    </row>
    <row r="18" spans="2:15" s="33" customFormat="1" ht="13.5" customHeight="1" x14ac:dyDescent="0.15">
      <c r="B18" s="348" t="s">
        <v>286</v>
      </c>
      <c r="C18" s="348"/>
      <c r="D18" s="348"/>
      <c r="E18" s="348"/>
      <c r="F18" s="348"/>
      <c r="G18" s="348"/>
      <c r="H18" s="348"/>
      <c r="I18" s="348"/>
      <c r="J18" s="348"/>
      <c r="K18" s="348"/>
      <c r="L18" s="348"/>
      <c r="M18" s="348"/>
      <c r="N18" s="348"/>
      <c r="O18" s="348"/>
    </row>
    <row r="19" spans="2:15" s="33" customFormat="1" ht="13.5" customHeight="1" x14ac:dyDescent="0.15">
      <c r="B19" s="348" t="s">
        <v>287</v>
      </c>
      <c r="C19" s="348"/>
      <c r="D19" s="348"/>
      <c r="E19" s="348"/>
      <c r="F19" s="348"/>
      <c r="G19" s="348"/>
      <c r="H19" s="348"/>
      <c r="I19" s="348"/>
      <c r="J19" s="348"/>
      <c r="K19" s="348"/>
      <c r="L19" s="348"/>
      <c r="M19" s="348"/>
      <c r="N19" s="348"/>
      <c r="O19" s="348"/>
    </row>
    <row r="20" spans="2:15" s="33" customFormat="1" ht="13.5" customHeight="1" x14ac:dyDescent="0.15">
      <c r="B20" s="348" t="s">
        <v>288</v>
      </c>
      <c r="C20" s="348"/>
      <c r="D20" s="348"/>
      <c r="E20" s="348"/>
      <c r="F20" s="348"/>
      <c r="G20" s="348"/>
      <c r="H20" s="348"/>
      <c r="I20" s="348"/>
      <c r="J20" s="348"/>
      <c r="K20" s="348"/>
      <c r="L20" s="348"/>
      <c r="M20" s="348"/>
      <c r="N20" s="348"/>
      <c r="O20" s="348"/>
    </row>
    <row r="21" spans="2:15" s="33" customFormat="1" ht="13.5" customHeight="1" x14ac:dyDescent="0.15">
      <c r="B21" s="348" t="s">
        <v>289</v>
      </c>
      <c r="C21" s="348"/>
      <c r="D21" s="348"/>
      <c r="E21" s="348"/>
      <c r="F21" s="348"/>
      <c r="G21" s="348"/>
      <c r="H21" s="348"/>
      <c r="I21" s="348"/>
      <c r="J21" s="348"/>
      <c r="K21" s="348"/>
      <c r="L21" s="348"/>
      <c r="M21" s="348"/>
      <c r="N21" s="348"/>
      <c r="O21" s="348"/>
    </row>
    <row r="22" spans="2:15" s="33" customFormat="1" ht="13.5" customHeight="1" x14ac:dyDescent="0.15">
      <c r="B22" s="348" t="s">
        <v>290</v>
      </c>
      <c r="C22" s="348"/>
      <c r="D22" s="348"/>
      <c r="E22" s="348"/>
      <c r="F22" s="348"/>
      <c r="G22" s="348"/>
      <c r="H22" s="348"/>
      <c r="I22" s="348"/>
      <c r="J22" s="348"/>
      <c r="K22" s="348"/>
      <c r="L22" s="348"/>
      <c r="M22" s="348"/>
      <c r="N22" s="348"/>
      <c r="O22" s="348"/>
    </row>
    <row r="23" spans="2:15" s="33" customFormat="1" ht="13.5" customHeight="1" x14ac:dyDescent="0.15">
      <c r="B23" s="348" t="s">
        <v>291</v>
      </c>
      <c r="C23" s="348"/>
      <c r="D23" s="348"/>
      <c r="E23" s="348"/>
      <c r="F23" s="348"/>
      <c r="G23" s="348"/>
      <c r="H23" s="348"/>
      <c r="I23" s="348"/>
      <c r="J23" s="348"/>
      <c r="K23" s="348"/>
      <c r="L23" s="348"/>
      <c r="M23" s="348"/>
      <c r="N23" s="348"/>
      <c r="O23" s="348"/>
    </row>
    <row r="24" spans="2:15" s="33" customFormat="1" ht="13.5" customHeight="1" x14ac:dyDescent="0.15">
      <c r="B24" s="348" t="s">
        <v>292</v>
      </c>
      <c r="C24" s="348"/>
      <c r="D24" s="348"/>
      <c r="E24" s="348"/>
      <c r="F24" s="348"/>
      <c r="G24" s="348"/>
      <c r="H24" s="348"/>
      <c r="I24" s="348"/>
      <c r="J24" s="348"/>
      <c r="K24" s="348"/>
      <c r="L24" s="348"/>
      <c r="M24" s="348"/>
      <c r="N24" s="348"/>
      <c r="O24" s="348"/>
    </row>
    <row r="25" spans="2:15" s="33" customFormat="1" ht="13.5" customHeight="1" x14ac:dyDescent="0.15">
      <c r="B25" s="348"/>
      <c r="C25" s="348"/>
      <c r="D25" s="348"/>
      <c r="E25" s="348"/>
      <c r="F25" s="348"/>
      <c r="G25" s="348"/>
      <c r="H25" s="348"/>
      <c r="I25" s="348"/>
      <c r="J25" s="348"/>
      <c r="K25" s="348"/>
      <c r="L25" s="348"/>
      <c r="M25" s="348"/>
      <c r="N25" s="348"/>
      <c r="O25" s="348"/>
    </row>
    <row r="26" spans="2:15" s="33" customFormat="1" ht="13.5" customHeight="1" x14ac:dyDescent="0.15">
      <c r="B26" s="348" t="s">
        <v>293</v>
      </c>
      <c r="C26" s="348"/>
      <c r="D26" s="348"/>
      <c r="E26" s="348"/>
      <c r="F26" s="348"/>
      <c r="G26" s="348"/>
      <c r="H26" s="348"/>
      <c r="I26" s="348"/>
      <c r="J26" s="348"/>
      <c r="K26" s="348"/>
      <c r="L26" s="348"/>
      <c r="M26" s="348"/>
      <c r="N26" s="348"/>
      <c r="O26" s="348"/>
    </row>
    <row r="27" spans="2:15" s="33" customFormat="1" ht="13.5" customHeight="1" x14ac:dyDescent="0.15">
      <c r="B27" s="348"/>
      <c r="C27" s="348"/>
      <c r="D27" s="348"/>
      <c r="E27" s="348"/>
      <c r="F27" s="348"/>
      <c r="G27" s="348"/>
      <c r="H27" s="348"/>
      <c r="I27" s="348"/>
      <c r="J27" s="348"/>
      <c r="K27" s="348"/>
      <c r="L27" s="348"/>
      <c r="M27" s="348"/>
      <c r="N27" s="348"/>
      <c r="O27" s="348"/>
    </row>
    <row r="28" spans="2:15" s="33" customFormat="1" ht="13.5" customHeight="1" x14ac:dyDescent="0.15">
      <c r="B28" s="348" t="s">
        <v>217</v>
      </c>
      <c r="C28" s="348"/>
      <c r="D28" s="348"/>
      <c r="E28" s="348"/>
      <c r="F28" s="348"/>
      <c r="G28" s="348"/>
      <c r="H28" s="348"/>
      <c r="I28" s="348"/>
      <c r="J28" s="348"/>
      <c r="K28" s="348"/>
      <c r="L28" s="348"/>
      <c r="M28" s="348"/>
      <c r="N28" s="348"/>
      <c r="O28" s="348"/>
    </row>
    <row r="29" spans="2:15" s="33" customFormat="1" ht="13.5" customHeight="1" x14ac:dyDescent="0.15">
      <c r="B29" s="348" t="s">
        <v>294</v>
      </c>
      <c r="C29" s="348"/>
      <c r="D29" s="348"/>
      <c r="E29" s="348"/>
      <c r="F29" s="348"/>
      <c r="G29" s="348"/>
      <c r="H29" s="348"/>
      <c r="I29" s="348"/>
      <c r="J29" s="348"/>
      <c r="K29" s="348"/>
      <c r="L29" s="348"/>
      <c r="M29" s="348"/>
      <c r="N29" s="348"/>
      <c r="O29" s="348"/>
    </row>
    <row r="30" spans="2:15" s="33" customFormat="1" ht="13.5" customHeight="1" x14ac:dyDescent="0.15">
      <c r="B30" s="348" t="s">
        <v>295</v>
      </c>
      <c r="C30" s="348"/>
      <c r="D30" s="348"/>
      <c r="E30" s="348"/>
      <c r="F30" s="348"/>
      <c r="G30" s="348"/>
      <c r="H30" s="348"/>
      <c r="I30" s="348"/>
      <c r="J30" s="348"/>
      <c r="K30" s="348"/>
      <c r="L30" s="348"/>
      <c r="M30" s="348"/>
      <c r="N30" s="348"/>
      <c r="O30" s="348"/>
    </row>
    <row r="31" spans="2:15" s="33" customFormat="1" ht="13.5" customHeight="1" x14ac:dyDescent="0.15">
      <c r="B31" s="348" t="s">
        <v>296</v>
      </c>
      <c r="C31" s="348"/>
      <c r="D31" s="348"/>
      <c r="E31" s="348"/>
      <c r="F31" s="348"/>
      <c r="G31" s="348"/>
      <c r="H31" s="348"/>
      <c r="I31" s="348"/>
      <c r="J31" s="348"/>
      <c r="K31" s="348"/>
      <c r="L31" s="348"/>
      <c r="M31" s="348"/>
      <c r="N31" s="348"/>
      <c r="O31" s="348"/>
    </row>
    <row r="32" spans="2:15" s="33" customFormat="1" ht="13.5" customHeight="1" x14ac:dyDescent="0.15">
      <c r="B32" s="348" t="s">
        <v>297</v>
      </c>
      <c r="C32" s="348"/>
      <c r="D32" s="348"/>
      <c r="E32" s="348"/>
      <c r="F32" s="348"/>
      <c r="G32" s="348"/>
      <c r="H32" s="348"/>
      <c r="I32" s="348"/>
      <c r="J32" s="348"/>
      <c r="K32" s="348"/>
      <c r="L32" s="348"/>
      <c r="M32" s="348"/>
      <c r="N32" s="348"/>
      <c r="O32" s="348"/>
    </row>
    <row r="33" spans="2:15" s="33" customFormat="1" ht="13.5" customHeight="1" x14ac:dyDescent="0.15">
      <c r="B33" s="348" t="s">
        <v>298</v>
      </c>
      <c r="C33" s="348"/>
      <c r="D33" s="348"/>
      <c r="E33" s="348"/>
      <c r="F33" s="348"/>
      <c r="G33" s="348"/>
      <c r="H33" s="348"/>
      <c r="I33" s="348"/>
      <c r="J33" s="348"/>
      <c r="K33" s="348"/>
      <c r="L33" s="348"/>
      <c r="M33" s="348"/>
      <c r="N33" s="348"/>
      <c r="O33" s="348"/>
    </row>
    <row r="34" spans="2:15" s="33" customFormat="1" ht="13.5" customHeight="1" x14ac:dyDescent="0.15">
      <c r="B34" s="348" t="s">
        <v>299</v>
      </c>
      <c r="C34" s="348"/>
      <c r="D34" s="348"/>
      <c r="E34" s="348"/>
      <c r="F34" s="348"/>
      <c r="G34" s="348"/>
      <c r="H34" s="348"/>
      <c r="I34" s="348"/>
      <c r="J34" s="348"/>
      <c r="K34" s="348"/>
      <c r="L34" s="348"/>
      <c r="M34" s="348"/>
      <c r="N34" s="348"/>
      <c r="O34" s="348"/>
    </row>
    <row r="35" spans="2:15" s="33" customFormat="1" ht="13.5" customHeight="1" x14ac:dyDescent="0.15">
      <c r="B35" s="348" t="s">
        <v>300</v>
      </c>
      <c r="C35" s="348"/>
      <c r="D35" s="348"/>
      <c r="E35" s="348"/>
      <c r="F35" s="348"/>
      <c r="G35" s="348"/>
      <c r="H35" s="348"/>
      <c r="I35" s="348"/>
      <c r="J35" s="348"/>
      <c r="K35" s="348"/>
      <c r="L35" s="348"/>
      <c r="M35" s="348"/>
      <c r="N35" s="348"/>
      <c r="O35" s="348"/>
    </row>
    <row r="36" spans="2:15" s="33" customFormat="1" ht="13.5" customHeight="1" x14ac:dyDescent="0.15">
      <c r="B36" s="348"/>
      <c r="C36" s="348"/>
      <c r="D36" s="348"/>
      <c r="E36" s="348"/>
      <c r="F36" s="348"/>
      <c r="G36" s="348"/>
      <c r="H36" s="348"/>
      <c r="I36" s="348"/>
      <c r="J36" s="348"/>
      <c r="K36" s="348"/>
      <c r="L36" s="348"/>
      <c r="M36" s="348"/>
      <c r="N36" s="348"/>
      <c r="O36" s="348"/>
    </row>
    <row r="37" spans="2:15" s="33" customFormat="1" ht="13.5" customHeight="1" x14ac:dyDescent="0.15">
      <c r="B37" s="348" t="s">
        <v>218</v>
      </c>
      <c r="C37" s="348"/>
      <c r="D37" s="348"/>
      <c r="E37" s="348"/>
      <c r="F37" s="348"/>
      <c r="G37" s="348"/>
      <c r="H37" s="348"/>
      <c r="I37" s="348"/>
      <c r="J37" s="348"/>
      <c r="K37" s="348"/>
      <c r="L37" s="348"/>
      <c r="M37" s="348"/>
      <c r="N37" s="348"/>
      <c r="O37" s="348"/>
    </row>
    <row r="38" spans="2:15" s="33" customFormat="1" ht="13.5" customHeight="1" x14ac:dyDescent="0.15">
      <c r="B38" s="348" t="s">
        <v>301</v>
      </c>
      <c r="C38" s="348"/>
      <c r="D38" s="348"/>
      <c r="E38" s="348"/>
      <c r="F38" s="348"/>
      <c r="G38" s="348"/>
      <c r="H38" s="348"/>
      <c r="I38" s="348"/>
      <c r="J38" s="348"/>
      <c r="K38" s="348"/>
      <c r="L38" s="348"/>
      <c r="M38" s="348"/>
      <c r="N38" s="348"/>
      <c r="O38" s="348"/>
    </row>
    <row r="39" spans="2:15" s="33" customFormat="1" ht="13.5" customHeight="1" x14ac:dyDescent="0.15">
      <c r="B39" s="348"/>
      <c r="C39" s="348"/>
      <c r="D39" s="348"/>
      <c r="E39" s="348"/>
      <c r="F39" s="348"/>
      <c r="G39" s="348"/>
      <c r="H39" s="348"/>
      <c r="I39" s="348"/>
      <c r="J39" s="348"/>
      <c r="K39" s="348"/>
      <c r="L39" s="348"/>
      <c r="M39" s="348"/>
      <c r="N39" s="348"/>
      <c r="O39" s="348"/>
    </row>
    <row r="40" spans="2:15" s="33" customFormat="1" ht="13.5" customHeight="1" x14ac:dyDescent="0.15">
      <c r="B40" s="8"/>
      <c r="C40" s="8"/>
      <c r="D40" s="8"/>
      <c r="E40" s="8"/>
      <c r="F40" s="8"/>
      <c r="G40" s="8"/>
      <c r="H40" s="8"/>
      <c r="I40" s="8"/>
      <c r="J40" s="8"/>
      <c r="K40" s="8"/>
      <c r="L40" s="8"/>
      <c r="M40" s="8"/>
      <c r="N40" s="8"/>
      <c r="O40" s="8"/>
    </row>
    <row r="41" spans="2:15" s="33" customFormat="1" ht="13.5" customHeight="1" x14ac:dyDescent="0.15">
      <c r="B41" s="348" t="s">
        <v>219</v>
      </c>
      <c r="C41" s="348"/>
      <c r="D41" s="348"/>
      <c r="E41" s="348"/>
      <c r="F41" s="348"/>
      <c r="G41" s="348"/>
      <c r="H41" s="348"/>
      <c r="I41" s="348"/>
      <c r="J41" s="348"/>
      <c r="K41" s="348"/>
      <c r="L41" s="348"/>
      <c r="M41" s="348"/>
      <c r="N41" s="348"/>
      <c r="O41" s="348"/>
    </row>
    <row r="42" spans="2:15" s="33" customFormat="1" ht="13.5" customHeight="1" x14ac:dyDescent="0.15">
      <c r="B42" s="348" t="s">
        <v>4</v>
      </c>
      <c r="C42" s="348"/>
      <c r="D42" s="348"/>
      <c r="E42" s="348"/>
      <c r="F42" s="348"/>
      <c r="G42" s="348"/>
      <c r="H42" s="348"/>
      <c r="I42" s="348"/>
      <c r="J42" s="348"/>
      <c r="K42" s="348"/>
      <c r="L42" s="348"/>
      <c r="M42" s="348"/>
      <c r="N42" s="348"/>
      <c r="O42" s="348"/>
    </row>
    <row r="43" spans="2:15" s="33" customFormat="1" ht="13.5" customHeight="1" x14ac:dyDescent="0.15">
      <c r="B43" s="348" t="s">
        <v>302</v>
      </c>
      <c r="C43" s="348"/>
      <c r="D43" s="348"/>
      <c r="E43" s="348"/>
      <c r="F43" s="348"/>
      <c r="G43" s="348"/>
      <c r="H43" s="348"/>
      <c r="I43" s="348"/>
      <c r="J43" s="348"/>
      <c r="K43" s="348"/>
      <c r="L43" s="348"/>
      <c r="M43" s="348"/>
      <c r="N43" s="348"/>
      <c r="O43" s="348"/>
    </row>
    <row r="44" spans="2:15" s="33" customFormat="1" ht="13.5" customHeight="1" x14ac:dyDescent="0.15">
      <c r="B44" s="8"/>
      <c r="C44" s="8"/>
      <c r="D44" s="8"/>
      <c r="E44" s="8"/>
      <c r="F44" s="8"/>
      <c r="G44" s="8"/>
      <c r="H44" s="8"/>
      <c r="I44" s="8"/>
      <c r="J44" s="8"/>
      <c r="K44" s="8"/>
      <c r="L44" s="8"/>
      <c r="M44" s="8"/>
      <c r="N44" s="8"/>
      <c r="O44" s="8"/>
    </row>
    <row r="45" spans="2:15" s="33" customFormat="1" ht="13.5" customHeight="1" x14ac:dyDescent="0.15">
      <c r="B45" s="348" t="s">
        <v>303</v>
      </c>
      <c r="C45" s="348"/>
      <c r="D45" s="348"/>
      <c r="E45" s="348"/>
      <c r="F45" s="348"/>
      <c r="G45" s="348"/>
      <c r="H45" s="348"/>
      <c r="I45" s="348"/>
      <c r="J45" s="348"/>
      <c r="K45" s="348"/>
      <c r="L45" s="348"/>
      <c r="M45" s="348"/>
      <c r="N45" s="348"/>
      <c r="O45" s="348"/>
    </row>
    <row r="46" spans="2:15" s="33" customFormat="1" ht="13.5" customHeight="1" x14ac:dyDescent="0.15">
      <c r="B46" s="33" t="s">
        <v>304</v>
      </c>
      <c r="C46" s="5"/>
      <c r="D46" s="5"/>
      <c r="E46" s="5"/>
      <c r="F46" s="5"/>
      <c r="G46" s="5"/>
      <c r="H46" s="5"/>
      <c r="I46" s="5"/>
      <c r="J46" s="5"/>
      <c r="K46" s="5"/>
      <c r="L46" s="5"/>
      <c r="M46" s="5"/>
      <c r="N46" s="5"/>
      <c r="O46" s="5"/>
    </row>
    <row r="47" spans="2:15" s="33" customFormat="1" ht="13.5" customHeight="1" x14ac:dyDescent="0.15">
      <c r="B47" s="33" t="s">
        <v>305</v>
      </c>
      <c r="C47" s="5"/>
      <c r="D47" s="5"/>
      <c r="E47" s="5"/>
      <c r="F47" s="5"/>
      <c r="G47" s="5"/>
      <c r="H47" s="5"/>
      <c r="I47" s="5"/>
      <c r="J47" s="5"/>
      <c r="K47" s="5"/>
      <c r="L47" s="5"/>
      <c r="M47" s="5"/>
      <c r="N47" s="5"/>
      <c r="O47" s="5"/>
    </row>
    <row r="48" spans="2:15" s="33" customFormat="1" ht="13.5" customHeight="1" x14ac:dyDescent="0.15">
      <c r="B48" s="33" t="s">
        <v>311</v>
      </c>
      <c r="C48" s="5"/>
      <c r="D48" s="5"/>
      <c r="E48" s="5"/>
      <c r="F48" s="5"/>
      <c r="G48" s="5"/>
      <c r="H48" s="5"/>
      <c r="I48" s="5"/>
      <c r="J48" s="5"/>
      <c r="K48" s="5"/>
      <c r="L48" s="5"/>
      <c r="M48" s="5"/>
      <c r="N48" s="5"/>
      <c r="O48" s="5"/>
    </row>
    <row r="49" spans="2:16" s="33" customFormat="1" ht="13.5" customHeight="1" x14ac:dyDescent="0.15">
      <c r="B49" s="33" t="s">
        <v>312</v>
      </c>
      <c r="C49" s="5"/>
      <c r="D49" s="5"/>
      <c r="E49" s="5"/>
      <c r="F49" s="5"/>
      <c r="G49" s="5"/>
      <c r="H49" s="5"/>
      <c r="I49" s="5"/>
      <c r="J49" s="5"/>
      <c r="K49" s="5"/>
      <c r="L49" s="5"/>
      <c r="M49" s="5"/>
      <c r="N49" s="5"/>
      <c r="O49" s="5"/>
    </row>
    <row r="50" spans="2:16" s="33" customFormat="1" ht="13.5" customHeight="1" x14ac:dyDescent="0.15">
      <c r="B50" s="33" t="s">
        <v>313</v>
      </c>
      <c r="C50" s="5"/>
      <c r="D50" s="5"/>
      <c r="E50" s="5"/>
      <c r="F50" s="5"/>
      <c r="G50" s="5"/>
      <c r="H50" s="5"/>
      <c r="I50" s="5"/>
      <c r="J50" s="5"/>
      <c r="K50" s="5"/>
      <c r="L50" s="5"/>
      <c r="M50" s="5"/>
      <c r="N50" s="5"/>
      <c r="O50" s="5"/>
    </row>
    <row r="51" spans="2:16" s="33" customFormat="1" ht="13.5" customHeight="1" x14ac:dyDescent="0.15">
      <c r="B51" s="33" t="s">
        <v>314</v>
      </c>
      <c r="C51" s="5"/>
      <c r="D51" s="5"/>
      <c r="E51" s="5"/>
      <c r="F51" s="5"/>
      <c r="G51" s="5"/>
      <c r="H51" s="5"/>
      <c r="I51" s="5"/>
      <c r="J51" s="5"/>
      <c r="K51" s="5"/>
      <c r="L51" s="5"/>
      <c r="M51" s="5"/>
      <c r="N51" s="5"/>
      <c r="O51" s="5"/>
    </row>
    <row r="52" spans="2:16" s="33" customFormat="1" ht="13.5" customHeight="1" x14ac:dyDescent="0.15">
      <c r="B52" s="356" t="s">
        <v>316</v>
      </c>
      <c r="C52" s="356"/>
      <c r="D52" s="356"/>
      <c r="E52" s="356"/>
      <c r="F52" s="356"/>
      <c r="G52" s="356"/>
      <c r="H52" s="356"/>
      <c r="I52" s="356"/>
      <c r="J52" s="356"/>
      <c r="K52" s="356"/>
      <c r="L52" s="356"/>
      <c r="M52" s="356"/>
      <c r="N52" s="356"/>
      <c r="O52" s="356"/>
      <c r="P52" s="356"/>
    </row>
    <row r="53" spans="2:16" s="33" customFormat="1" ht="13.5" customHeight="1" x14ac:dyDescent="0.15">
      <c r="B53" s="356"/>
      <c r="C53" s="356"/>
      <c r="D53" s="356"/>
      <c r="E53" s="356"/>
      <c r="F53" s="356"/>
      <c r="G53" s="356"/>
      <c r="H53" s="356"/>
      <c r="I53" s="356"/>
      <c r="J53" s="356"/>
      <c r="K53" s="356"/>
      <c r="L53" s="356"/>
      <c r="M53" s="356"/>
      <c r="N53" s="356"/>
      <c r="O53" s="356"/>
      <c r="P53" s="356"/>
    </row>
    <row r="54" spans="2:16" s="33" customFormat="1" ht="13.5" customHeight="1" x14ac:dyDescent="0.15">
      <c r="B54" s="356" t="s">
        <v>317</v>
      </c>
      <c r="C54" s="357"/>
      <c r="D54" s="357"/>
      <c r="E54" s="357"/>
      <c r="F54" s="357"/>
      <c r="G54" s="357"/>
      <c r="H54" s="357"/>
      <c r="I54" s="357"/>
      <c r="J54" s="357"/>
      <c r="K54" s="357"/>
      <c r="L54" s="357"/>
      <c r="M54" s="357"/>
      <c r="N54" s="357"/>
      <c r="O54" s="357"/>
      <c r="P54" s="357"/>
    </row>
    <row r="55" spans="2:16" s="33" customFormat="1" ht="13.5" customHeight="1" x14ac:dyDescent="0.15">
      <c r="B55" s="357"/>
      <c r="C55" s="357"/>
      <c r="D55" s="357"/>
      <c r="E55" s="357"/>
      <c r="F55" s="357"/>
      <c r="G55" s="357"/>
      <c r="H55" s="357"/>
      <c r="I55" s="357"/>
      <c r="J55" s="357"/>
      <c r="K55" s="357"/>
      <c r="L55" s="357"/>
      <c r="M55" s="357"/>
      <c r="N55" s="357"/>
      <c r="O55" s="357"/>
      <c r="P55" s="357"/>
    </row>
    <row r="56" spans="2:16" s="33" customFormat="1" ht="13.5" customHeight="1" x14ac:dyDescent="0.15">
      <c r="B56" s="33" t="s">
        <v>315</v>
      </c>
      <c r="C56" s="5"/>
      <c r="D56" s="5"/>
      <c r="E56" s="5"/>
      <c r="F56" s="5"/>
      <c r="G56" s="5"/>
      <c r="H56" s="5"/>
      <c r="I56" s="5"/>
      <c r="J56" s="5"/>
      <c r="K56" s="5"/>
      <c r="L56" s="5"/>
      <c r="M56" s="5"/>
      <c r="N56" s="5"/>
      <c r="O56" s="5"/>
    </row>
    <row r="57" spans="2:16" s="33" customFormat="1" ht="13.5" customHeight="1" x14ac:dyDescent="0.15">
      <c r="C57" s="5"/>
      <c r="D57" s="5"/>
      <c r="E57" s="5"/>
      <c r="F57" s="5"/>
      <c r="G57" s="5"/>
      <c r="H57" s="5"/>
      <c r="I57" s="5"/>
      <c r="J57" s="5"/>
      <c r="K57" s="5"/>
      <c r="L57" s="5"/>
      <c r="M57" s="5"/>
      <c r="N57" s="5"/>
      <c r="O57" s="5"/>
    </row>
    <row r="58" spans="2:16" s="33" customFormat="1" ht="13.5" customHeight="1" x14ac:dyDescent="0.15">
      <c r="B58" s="33" t="s">
        <v>306</v>
      </c>
      <c r="C58" s="5"/>
      <c r="D58" s="5"/>
      <c r="E58" s="5"/>
      <c r="F58" s="5"/>
      <c r="G58" s="5"/>
      <c r="H58" s="5"/>
      <c r="I58" s="5"/>
      <c r="J58" s="5"/>
      <c r="K58" s="5"/>
      <c r="L58" s="5"/>
      <c r="M58" s="5"/>
      <c r="N58" s="5"/>
      <c r="O58" s="5"/>
    </row>
    <row r="59" spans="2:16" s="33" customFormat="1" ht="13.5" customHeight="1" x14ac:dyDescent="0.15">
      <c r="B59" s="358" t="s">
        <v>329</v>
      </c>
      <c r="C59" s="359"/>
      <c r="D59" s="359"/>
      <c r="E59" s="359"/>
      <c r="F59" s="359"/>
      <c r="G59" s="359"/>
      <c r="H59" s="359"/>
      <c r="I59" s="359"/>
      <c r="J59" s="359"/>
      <c r="K59" s="359"/>
      <c r="L59" s="359"/>
      <c r="M59" s="359"/>
      <c r="N59" s="359"/>
      <c r="O59" s="359"/>
      <c r="P59" s="359"/>
    </row>
    <row r="60" spans="2:16" s="33" customFormat="1" ht="13.5" customHeight="1" x14ac:dyDescent="0.15">
      <c r="B60" s="359"/>
      <c r="C60" s="359"/>
      <c r="D60" s="359"/>
      <c r="E60" s="359"/>
      <c r="F60" s="359"/>
      <c r="G60" s="359"/>
      <c r="H60" s="359"/>
      <c r="I60" s="359"/>
      <c r="J60" s="359"/>
      <c r="K60" s="359"/>
      <c r="L60" s="359"/>
      <c r="M60" s="359"/>
      <c r="N60" s="359"/>
      <c r="O60" s="359"/>
      <c r="P60" s="359"/>
    </row>
    <row r="61" spans="2:16" s="33" customFormat="1" ht="13.5" customHeight="1" x14ac:dyDescent="0.15">
      <c r="C61" s="5"/>
      <c r="D61" s="5"/>
      <c r="E61" s="5"/>
      <c r="F61" s="5"/>
      <c r="G61" s="5"/>
      <c r="H61" s="5"/>
      <c r="I61" s="5"/>
      <c r="J61" s="5"/>
      <c r="K61" s="5"/>
      <c r="L61" s="5"/>
      <c r="M61" s="5"/>
      <c r="N61" s="5"/>
      <c r="O61" s="5"/>
    </row>
    <row r="62" spans="2:16" s="33" customFormat="1" ht="13.5" customHeight="1" x14ac:dyDescent="0.15">
      <c r="B62" s="33" t="s">
        <v>307</v>
      </c>
      <c r="C62" s="5"/>
      <c r="D62" s="5"/>
      <c r="E62" s="5"/>
      <c r="F62" s="5"/>
      <c r="G62" s="5"/>
      <c r="H62" s="5"/>
      <c r="I62" s="5"/>
      <c r="J62" s="5"/>
      <c r="K62" s="5"/>
      <c r="L62" s="5"/>
      <c r="M62" s="5"/>
      <c r="N62" s="5"/>
      <c r="O62" s="5"/>
    </row>
    <row r="63" spans="2:16" s="33" customFormat="1" ht="13.5" customHeight="1" x14ac:dyDescent="0.15">
      <c r="B63" s="356" t="s">
        <v>318</v>
      </c>
      <c r="C63" s="357"/>
      <c r="D63" s="357"/>
      <c r="E63" s="357"/>
      <c r="F63" s="357"/>
      <c r="G63" s="357"/>
      <c r="H63" s="357"/>
      <c r="I63" s="357"/>
      <c r="J63" s="357"/>
      <c r="K63" s="357"/>
      <c r="L63" s="357"/>
      <c r="M63" s="357"/>
      <c r="N63" s="357"/>
      <c r="O63" s="357"/>
      <c r="P63" s="357"/>
    </row>
    <row r="64" spans="2:16" s="33" customFormat="1" ht="13.5" customHeight="1" x14ac:dyDescent="0.15">
      <c r="B64" s="357"/>
      <c r="C64" s="357"/>
      <c r="D64" s="357"/>
      <c r="E64" s="357"/>
      <c r="F64" s="357"/>
      <c r="G64" s="357"/>
      <c r="H64" s="357"/>
      <c r="I64" s="357"/>
      <c r="J64" s="357"/>
      <c r="K64" s="357"/>
      <c r="L64" s="357"/>
      <c r="M64" s="357"/>
      <c r="N64" s="357"/>
      <c r="O64" s="357"/>
      <c r="P64" s="357"/>
    </row>
    <row r="65" spans="2:17" s="33" customFormat="1" ht="13.5" customHeight="1" x14ac:dyDescent="0.15">
      <c r="C65" s="5"/>
      <c r="D65" s="5"/>
      <c r="E65" s="5"/>
      <c r="F65" s="5"/>
      <c r="G65" s="5"/>
      <c r="H65" s="5"/>
      <c r="I65" s="5"/>
      <c r="J65" s="5"/>
      <c r="K65" s="5"/>
      <c r="L65" s="5"/>
      <c r="M65" s="5"/>
      <c r="N65" s="5"/>
      <c r="O65" s="5"/>
    </row>
    <row r="66" spans="2:17" s="33" customFormat="1" ht="13.5" customHeight="1" x14ac:dyDescent="0.15">
      <c r="B66" s="33" t="s">
        <v>308</v>
      </c>
      <c r="C66" s="5"/>
      <c r="D66" s="5"/>
      <c r="E66" s="5"/>
      <c r="F66" s="5"/>
      <c r="G66" s="5"/>
      <c r="H66" s="5"/>
      <c r="I66" s="5"/>
      <c r="J66" s="5"/>
      <c r="K66" s="5"/>
      <c r="L66" s="5"/>
      <c r="M66" s="5"/>
      <c r="N66" s="5"/>
      <c r="O66" s="5"/>
    </row>
    <row r="67" spans="2:17" s="33" customFormat="1" ht="13.5" customHeight="1" x14ac:dyDescent="0.15">
      <c r="B67" s="33" t="s">
        <v>309</v>
      </c>
      <c r="C67" s="5"/>
      <c r="D67" s="5"/>
      <c r="E67" s="5"/>
      <c r="F67" s="5"/>
      <c r="G67" s="5"/>
      <c r="H67" s="5"/>
      <c r="I67" s="5"/>
      <c r="J67" s="5"/>
      <c r="K67" s="5"/>
      <c r="L67" s="5"/>
      <c r="M67" s="5"/>
      <c r="N67" s="5"/>
      <c r="O67" s="5"/>
    </row>
    <row r="68" spans="2:17" s="33" customFormat="1" ht="13.5" customHeight="1" x14ac:dyDescent="0.15">
      <c r="C68" s="5"/>
      <c r="D68" s="5"/>
      <c r="E68" s="5"/>
      <c r="F68" s="5"/>
      <c r="G68" s="5"/>
      <c r="H68" s="5"/>
      <c r="I68" s="5"/>
      <c r="J68" s="5"/>
      <c r="K68" s="5"/>
      <c r="L68" s="5"/>
      <c r="M68" s="5"/>
      <c r="N68" s="5"/>
      <c r="O68" s="5"/>
    </row>
    <row r="69" spans="2:17" s="33" customFormat="1" ht="13.5" customHeight="1" x14ac:dyDescent="0.15">
      <c r="B69" s="33" t="s">
        <v>310</v>
      </c>
      <c r="C69" s="5"/>
      <c r="D69" s="5"/>
      <c r="E69" s="5"/>
      <c r="F69" s="5"/>
      <c r="G69" s="5"/>
      <c r="H69" s="5"/>
      <c r="I69" s="5"/>
      <c r="J69" s="5"/>
      <c r="K69" s="5"/>
      <c r="L69" s="5"/>
      <c r="M69" s="5"/>
      <c r="N69" s="5"/>
      <c r="O69" s="5"/>
    </row>
    <row r="70" spans="2:17" s="33" customFormat="1" ht="13.5" customHeight="1" x14ac:dyDescent="0.15">
      <c r="B70" s="356" t="s">
        <v>319</v>
      </c>
      <c r="C70" s="357"/>
      <c r="D70" s="357"/>
      <c r="E70" s="357"/>
      <c r="F70" s="357"/>
      <c r="G70" s="357"/>
      <c r="H70" s="357"/>
      <c r="I70" s="357"/>
      <c r="J70" s="357"/>
      <c r="K70" s="357"/>
      <c r="L70" s="357"/>
      <c r="M70" s="357"/>
      <c r="N70" s="357"/>
      <c r="O70" s="357"/>
      <c r="P70" s="357"/>
    </row>
    <row r="71" spans="2:17" s="33" customFormat="1" ht="13.5" customHeight="1" x14ac:dyDescent="0.15">
      <c r="B71" s="357"/>
      <c r="C71" s="357"/>
      <c r="D71" s="357"/>
      <c r="E71" s="357"/>
      <c r="F71" s="357"/>
      <c r="G71" s="357"/>
      <c r="H71" s="357"/>
      <c r="I71" s="357"/>
      <c r="J71" s="357"/>
      <c r="K71" s="357"/>
      <c r="L71" s="357"/>
      <c r="M71" s="357"/>
      <c r="N71" s="357"/>
      <c r="O71" s="357"/>
      <c r="P71" s="357"/>
    </row>
    <row r="72" spans="2:17" s="33" customFormat="1" ht="13.5" customHeight="1" x14ac:dyDescent="0.15">
      <c r="B72" s="5"/>
      <c r="C72" s="5"/>
      <c r="D72" s="5"/>
      <c r="E72" s="5"/>
      <c r="F72" s="5"/>
      <c r="G72" s="5"/>
      <c r="H72" s="5"/>
      <c r="I72" s="5"/>
      <c r="J72" s="5"/>
      <c r="K72" s="5"/>
      <c r="L72" s="5"/>
      <c r="M72" s="5"/>
      <c r="N72" s="5"/>
      <c r="O72" s="5"/>
    </row>
    <row r="73" spans="2:17" s="33" customFormat="1" ht="13.5" customHeight="1" x14ac:dyDescent="0.15">
      <c r="B73" s="348" t="s">
        <v>320</v>
      </c>
      <c r="C73" s="348"/>
      <c r="D73" s="348"/>
      <c r="E73" s="348"/>
      <c r="F73" s="348"/>
      <c r="G73" s="348"/>
      <c r="H73" s="348"/>
      <c r="I73" s="348"/>
      <c r="J73" s="348"/>
      <c r="K73" s="348"/>
      <c r="L73" s="348"/>
      <c r="M73" s="348"/>
      <c r="N73" s="348"/>
      <c r="O73" s="348"/>
    </row>
    <row r="74" spans="2:17" s="33" customFormat="1" ht="13.5" customHeight="1" x14ac:dyDescent="0.15">
      <c r="B74" s="348" t="s">
        <v>321</v>
      </c>
      <c r="C74" s="348"/>
      <c r="D74" s="348"/>
      <c r="E74" s="348"/>
      <c r="F74" s="348"/>
      <c r="G74" s="348"/>
      <c r="H74" s="348"/>
      <c r="I74" s="348"/>
      <c r="J74" s="348"/>
      <c r="K74" s="348"/>
      <c r="L74" s="348"/>
      <c r="M74" s="348"/>
      <c r="N74" s="348"/>
      <c r="O74" s="348"/>
    </row>
    <row r="75" spans="2:17" s="33" customFormat="1" ht="13.5" customHeight="1" x14ac:dyDescent="0.15">
      <c r="B75" s="348"/>
      <c r="C75" s="348"/>
      <c r="D75" s="348"/>
      <c r="E75" s="348"/>
      <c r="F75" s="348"/>
      <c r="G75" s="348"/>
      <c r="H75" s="348"/>
      <c r="I75" s="348"/>
      <c r="J75" s="348"/>
      <c r="K75" s="348"/>
      <c r="L75" s="348"/>
      <c r="M75" s="348"/>
      <c r="N75" s="348"/>
      <c r="O75" s="348"/>
    </row>
    <row r="76" spans="2:17" s="33" customFormat="1" ht="13.5" customHeight="1" x14ac:dyDescent="0.15">
      <c r="B76" s="348" t="s">
        <v>322</v>
      </c>
      <c r="C76" s="348"/>
      <c r="D76" s="348"/>
      <c r="E76" s="348"/>
      <c r="F76" s="348"/>
      <c r="G76" s="348"/>
      <c r="H76" s="348"/>
      <c r="I76" s="348"/>
      <c r="J76" s="348"/>
      <c r="K76" s="348"/>
      <c r="L76" s="348"/>
      <c r="M76" s="348"/>
      <c r="N76" s="348"/>
      <c r="O76" s="348"/>
    </row>
    <row r="77" spans="2:17" s="33" customFormat="1" ht="13.5" customHeight="1" x14ac:dyDescent="0.15">
      <c r="B77" s="348" t="s">
        <v>328</v>
      </c>
      <c r="C77" s="348"/>
      <c r="D77" s="348"/>
      <c r="E77" s="348"/>
      <c r="F77" s="348"/>
      <c r="G77" s="348"/>
      <c r="H77" s="348"/>
      <c r="I77" s="348"/>
      <c r="J77" s="348"/>
      <c r="K77" s="348"/>
      <c r="L77" s="348"/>
      <c r="M77" s="348"/>
      <c r="N77" s="348"/>
      <c r="O77" s="348"/>
    </row>
    <row r="78" spans="2:17" s="33" customFormat="1" ht="13.5" customHeight="1" x14ac:dyDescent="0.15">
      <c r="B78" s="348"/>
      <c r="C78" s="348"/>
      <c r="D78" s="348"/>
      <c r="E78" s="348"/>
      <c r="F78" s="348"/>
      <c r="G78" s="348"/>
      <c r="H78" s="348"/>
      <c r="I78" s="348"/>
      <c r="J78" s="348"/>
      <c r="K78" s="348"/>
      <c r="L78" s="348"/>
      <c r="M78" s="348"/>
      <c r="N78" s="348"/>
      <c r="O78" s="348"/>
    </row>
    <row r="79" spans="2:17" s="33" customFormat="1" ht="13.5" customHeight="1" x14ac:dyDescent="0.15">
      <c r="B79" s="348" t="s">
        <v>323</v>
      </c>
      <c r="C79" s="348"/>
      <c r="D79" s="348"/>
      <c r="E79" s="348"/>
      <c r="F79" s="348"/>
      <c r="G79" s="348"/>
      <c r="H79" s="348"/>
      <c r="I79" s="348"/>
      <c r="J79" s="348"/>
      <c r="K79" s="348"/>
      <c r="L79" s="348"/>
      <c r="M79" s="348"/>
      <c r="N79" s="348"/>
      <c r="O79" s="348"/>
    </row>
    <row r="80" spans="2:17" s="33" customFormat="1" ht="13.5" customHeight="1" x14ac:dyDescent="0.35">
      <c r="B80" s="348" t="s">
        <v>324</v>
      </c>
      <c r="C80" s="348"/>
      <c r="D80" s="348"/>
      <c r="E80" s="348"/>
      <c r="F80" s="348"/>
      <c r="G80" s="348"/>
      <c r="H80" s="348"/>
      <c r="I80" s="348"/>
      <c r="J80" s="348"/>
      <c r="K80" s="348"/>
      <c r="L80" s="348"/>
      <c r="M80" s="348"/>
      <c r="N80" s="348"/>
      <c r="O80" s="348"/>
      <c r="Q80" s="307"/>
    </row>
    <row r="81" spans="1:17" s="33" customFormat="1" ht="13.5" customHeight="1" x14ac:dyDescent="0.35">
      <c r="B81" s="348"/>
      <c r="C81" s="348"/>
      <c r="D81" s="348"/>
      <c r="E81" s="348"/>
      <c r="F81" s="348"/>
      <c r="G81" s="348"/>
      <c r="H81" s="348"/>
      <c r="I81" s="348"/>
      <c r="J81" s="348"/>
      <c r="K81" s="348"/>
      <c r="L81" s="348"/>
      <c r="M81" s="348"/>
      <c r="N81" s="348"/>
      <c r="O81" s="348"/>
      <c r="Q81" s="307"/>
    </row>
    <row r="82" spans="1:17" s="33" customFormat="1" ht="13.5" customHeight="1" x14ac:dyDescent="0.35">
      <c r="B82" s="348"/>
      <c r="C82" s="348"/>
      <c r="D82" s="348"/>
      <c r="E82" s="348"/>
      <c r="F82" s="348"/>
      <c r="G82" s="348"/>
      <c r="H82" s="348"/>
      <c r="I82" s="348"/>
      <c r="J82" s="348"/>
      <c r="K82" s="348"/>
      <c r="L82" s="348"/>
      <c r="M82" s="348"/>
      <c r="N82" s="348"/>
      <c r="O82" s="348"/>
      <c r="Q82" s="307"/>
    </row>
    <row r="83" spans="1:17" s="33" customFormat="1" ht="13.5" customHeight="1" x14ac:dyDescent="0.15">
      <c r="B83" s="354" t="s">
        <v>220</v>
      </c>
      <c r="C83" s="354"/>
      <c r="D83" s="354"/>
      <c r="E83" s="354"/>
      <c r="F83" s="355" t="s">
        <v>221</v>
      </c>
      <c r="G83" s="355"/>
      <c r="H83" s="355"/>
      <c r="I83" s="355"/>
      <c r="J83" s="355"/>
      <c r="K83" s="355"/>
      <c r="L83" s="355"/>
      <c r="M83" s="355"/>
      <c r="N83" s="355"/>
      <c r="O83" s="355"/>
    </row>
    <row r="84" spans="1:17" s="33" customFormat="1" ht="13.5" customHeight="1" x14ac:dyDescent="0.15">
      <c r="B84" s="348"/>
      <c r="C84" s="348"/>
      <c r="D84" s="348"/>
      <c r="E84" s="348"/>
      <c r="F84" s="348"/>
      <c r="G84" s="348"/>
      <c r="H84" s="348"/>
      <c r="I84" s="348"/>
      <c r="J84" s="348"/>
      <c r="K84" s="348"/>
      <c r="L84" s="348"/>
      <c r="M84" s="348"/>
      <c r="N84" s="348"/>
      <c r="O84" s="348"/>
    </row>
    <row r="85" spans="1:17" s="33" customFormat="1" ht="13.5" customHeight="1" x14ac:dyDescent="0.15">
      <c r="B85" s="348" t="s">
        <v>325</v>
      </c>
      <c r="C85" s="348"/>
      <c r="D85" s="348"/>
      <c r="E85" s="348"/>
      <c r="F85" s="348"/>
      <c r="G85" s="348"/>
      <c r="H85" s="348"/>
      <c r="I85" s="348"/>
      <c r="J85" s="348"/>
      <c r="K85" s="348"/>
      <c r="L85" s="348"/>
      <c r="M85" s="348"/>
      <c r="N85" s="348"/>
      <c r="O85" s="348"/>
      <c r="P85" s="348"/>
    </row>
    <row r="86" spans="1:17" s="33" customFormat="1" ht="13.5" customHeight="1" x14ac:dyDescent="0.15">
      <c r="B86" s="348" t="s">
        <v>326</v>
      </c>
      <c r="C86" s="348"/>
      <c r="D86" s="348"/>
      <c r="E86" s="348"/>
      <c r="F86" s="348"/>
      <c r="G86" s="348"/>
      <c r="H86" s="348"/>
      <c r="I86" s="348"/>
      <c r="J86" s="348"/>
      <c r="K86" s="348"/>
      <c r="L86" s="348"/>
      <c r="M86" s="348"/>
      <c r="N86" s="348"/>
      <c r="O86" s="348"/>
      <c r="P86" s="348"/>
    </row>
    <row r="87" spans="1:17" s="33" customFormat="1" ht="14.25" x14ac:dyDescent="0.15">
      <c r="A87" s="360">
        <v>20200401</v>
      </c>
      <c r="B87" s="360"/>
      <c r="C87" s="360"/>
      <c r="D87" s="360"/>
      <c r="E87" s="360"/>
      <c r="F87" s="360"/>
      <c r="G87" s="360"/>
      <c r="H87" s="360"/>
      <c r="I87" s="360"/>
      <c r="J87" s="360"/>
      <c r="K87" s="360"/>
      <c r="L87" s="360"/>
      <c r="M87" s="360"/>
      <c r="N87" s="360"/>
      <c r="O87" s="360"/>
      <c r="P87" s="360"/>
    </row>
    <row r="88" spans="1:17" s="33" customFormat="1" ht="14.25" x14ac:dyDescent="0.15">
      <c r="B88" s="34"/>
      <c r="C88" s="34"/>
      <c r="D88" s="34"/>
      <c r="E88" s="34"/>
      <c r="F88" s="34"/>
      <c r="G88" s="34"/>
      <c r="H88" s="34"/>
      <c r="I88" s="34"/>
      <c r="J88" s="34"/>
      <c r="K88" s="34"/>
      <c r="L88" s="34"/>
      <c r="M88" s="34"/>
      <c r="N88" s="34"/>
      <c r="O88" s="34"/>
    </row>
    <row r="89" spans="1:17" s="33" customFormat="1" ht="14.25" x14ac:dyDescent="0.15">
      <c r="B89" s="34"/>
      <c r="C89" s="34"/>
      <c r="D89" s="34"/>
      <c r="E89" s="34"/>
      <c r="F89" s="34"/>
      <c r="G89" s="34"/>
      <c r="H89" s="34"/>
      <c r="I89" s="34"/>
      <c r="J89" s="34"/>
      <c r="K89" s="34"/>
      <c r="L89" s="34"/>
      <c r="M89" s="34"/>
      <c r="N89" s="34"/>
      <c r="O89" s="34"/>
    </row>
    <row r="90" spans="1:17" s="33" customFormat="1" ht="14.25" x14ac:dyDescent="0.15">
      <c r="B90" s="34"/>
      <c r="C90" s="34"/>
      <c r="D90" s="34"/>
      <c r="E90" s="34"/>
      <c r="F90" s="34"/>
      <c r="G90" s="34"/>
      <c r="H90" s="34"/>
      <c r="I90" s="34"/>
      <c r="J90" s="34"/>
      <c r="K90" s="34"/>
      <c r="L90" s="34"/>
      <c r="M90" s="34"/>
      <c r="N90" s="34"/>
      <c r="O90" s="34"/>
    </row>
    <row r="91" spans="1:17" s="33" customFormat="1" ht="14.25" x14ac:dyDescent="0.15">
      <c r="B91" s="34"/>
      <c r="C91" s="34"/>
      <c r="D91" s="34"/>
      <c r="E91" s="34"/>
      <c r="F91" s="34"/>
      <c r="G91" s="34"/>
      <c r="H91" s="34"/>
      <c r="I91" s="34"/>
      <c r="J91" s="34"/>
      <c r="K91" s="34"/>
      <c r="L91" s="34"/>
      <c r="M91" s="34"/>
      <c r="N91" s="34"/>
      <c r="O91" s="34"/>
    </row>
    <row r="92" spans="1:17" s="33" customFormat="1" ht="14.25" x14ac:dyDescent="0.15">
      <c r="B92" s="34"/>
      <c r="C92" s="34"/>
      <c r="D92" s="34"/>
      <c r="E92" s="34"/>
      <c r="F92" s="34"/>
      <c r="G92" s="34"/>
      <c r="H92" s="34"/>
      <c r="I92" s="34"/>
      <c r="J92" s="34"/>
      <c r="K92" s="34"/>
      <c r="L92" s="34"/>
      <c r="M92" s="34"/>
      <c r="N92" s="34"/>
      <c r="O92" s="34"/>
    </row>
    <row r="93" spans="1:17" s="33" customFormat="1" ht="14.25" x14ac:dyDescent="0.15">
      <c r="B93" s="34"/>
      <c r="C93" s="34"/>
      <c r="D93" s="34"/>
      <c r="E93" s="34"/>
      <c r="F93" s="34"/>
      <c r="G93" s="34"/>
      <c r="H93" s="34"/>
      <c r="I93" s="34"/>
      <c r="J93" s="34"/>
      <c r="K93" s="34"/>
      <c r="L93" s="34"/>
      <c r="M93" s="34"/>
      <c r="N93" s="34"/>
      <c r="O93" s="34"/>
    </row>
    <row r="94" spans="1:17" s="33" customFormat="1" ht="14.25" x14ac:dyDescent="0.15">
      <c r="B94" s="34"/>
      <c r="C94" s="34"/>
      <c r="D94" s="34"/>
      <c r="E94" s="34"/>
      <c r="F94" s="34"/>
      <c r="G94" s="34"/>
      <c r="H94" s="34"/>
      <c r="I94" s="34"/>
      <c r="J94" s="34"/>
      <c r="K94" s="34"/>
      <c r="L94" s="34"/>
      <c r="M94" s="34"/>
      <c r="N94" s="34"/>
      <c r="O94" s="34"/>
    </row>
    <row r="95" spans="1:17" s="33" customFormat="1" ht="14.25" x14ac:dyDescent="0.15">
      <c r="B95" s="34"/>
      <c r="C95" s="34"/>
      <c r="D95" s="34"/>
      <c r="E95" s="34"/>
      <c r="F95" s="34"/>
      <c r="G95" s="34"/>
      <c r="H95" s="34"/>
      <c r="I95" s="34"/>
      <c r="J95" s="34"/>
      <c r="K95" s="34"/>
      <c r="L95" s="34"/>
      <c r="M95" s="34"/>
      <c r="N95" s="34"/>
      <c r="O95" s="34"/>
    </row>
    <row r="96" spans="1:17" s="33" customFormat="1" ht="14.25" x14ac:dyDescent="0.15">
      <c r="B96" s="34"/>
      <c r="C96" s="34"/>
      <c r="D96" s="34"/>
      <c r="E96" s="34"/>
      <c r="F96" s="34"/>
      <c r="G96" s="34"/>
      <c r="H96" s="34"/>
      <c r="I96" s="34"/>
      <c r="J96" s="34"/>
      <c r="K96" s="34"/>
      <c r="L96" s="34"/>
      <c r="M96" s="34"/>
      <c r="N96" s="34"/>
      <c r="O96" s="34"/>
    </row>
    <row r="97" spans="2:15" s="33" customFormat="1" ht="14.25" x14ac:dyDescent="0.15">
      <c r="B97" s="34"/>
      <c r="C97" s="34"/>
      <c r="D97" s="34"/>
      <c r="E97" s="34"/>
      <c r="F97" s="34"/>
      <c r="G97" s="34"/>
      <c r="H97" s="34"/>
      <c r="I97" s="34"/>
      <c r="J97" s="34"/>
      <c r="K97" s="34"/>
      <c r="L97" s="34"/>
      <c r="M97" s="34"/>
      <c r="N97" s="34"/>
      <c r="O97" s="34"/>
    </row>
    <row r="98" spans="2:15" s="33" customFormat="1" ht="14.25" x14ac:dyDescent="0.15">
      <c r="B98" s="34"/>
      <c r="C98" s="34"/>
      <c r="D98" s="34"/>
      <c r="E98" s="34"/>
      <c r="F98" s="34"/>
      <c r="G98" s="34"/>
      <c r="H98" s="34"/>
      <c r="I98" s="34"/>
      <c r="J98" s="34"/>
      <c r="K98" s="34"/>
      <c r="L98" s="34"/>
      <c r="M98" s="34"/>
      <c r="N98" s="34"/>
      <c r="O98" s="34"/>
    </row>
    <row r="99" spans="2:15" s="33" customFormat="1" ht="14.25" x14ac:dyDescent="0.15">
      <c r="B99" s="34"/>
      <c r="C99" s="34"/>
      <c r="D99" s="34"/>
      <c r="E99" s="34"/>
      <c r="F99" s="34"/>
      <c r="G99" s="34"/>
      <c r="H99" s="34"/>
      <c r="I99" s="34"/>
      <c r="J99" s="34"/>
      <c r="K99" s="34"/>
      <c r="L99" s="34"/>
      <c r="M99" s="34"/>
      <c r="N99" s="34"/>
      <c r="O99" s="34"/>
    </row>
    <row r="100" spans="2:15" s="33" customFormat="1" ht="14.25" x14ac:dyDescent="0.15">
      <c r="B100" s="34"/>
      <c r="C100" s="34"/>
      <c r="D100" s="34"/>
      <c r="E100" s="34"/>
      <c r="F100" s="34"/>
      <c r="G100" s="34"/>
      <c r="H100" s="34"/>
      <c r="I100" s="34"/>
      <c r="J100" s="34"/>
      <c r="K100" s="34"/>
      <c r="L100" s="34"/>
      <c r="M100" s="34"/>
      <c r="N100" s="34"/>
      <c r="O100" s="34"/>
    </row>
    <row r="101" spans="2:15" s="33" customFormat="1" ht="14.25" x14ac:dyDescent="0.15">
      <c r="B101" s="34"/>
      <c r="C101" s="34"/>
      <c r="D101" s="34"/>
      <c r="E101" s="34"/>
      <c r="F101" s="34"/>
      <c r="G101" s="34"/>
      <c r="H101" s="34"/>
      <c r="I101" s="34"/>
      <c r="J101" s="34"/>
      <c r="K101" s="34"/>
      <c r="L101" s="34"/>
      <c r="M101" s="34"/>
      <c r="N101" s="34"/>
      <c r="O101" s="34"/>
    </row>
    <row r="102" spans="2:15" s="33" customFormat="1" ht="14.25" x14ac:dyDescent="0.15">
      <c r="B102" s="34"/>
      <c r="C102" s="34"/>
      <c r="D102" s="34"/>
      <c r="E102" s="34"/>
      <c r="F102" s="34"/>
      <c r="G102" s="34"/>
      <c r="H102" s="34"/>
      <c r="I102" s="34"/>
      <c r="J102" s="34"/>
      <c r="K102" s="34"/>
      <c r="L102" s="34"/>
      <c r="M102" s="34"/>
      <c r="N102" s="34"/>
      <c r="O102" s="34"/>
    </row>
    <row r="103" spans="2:15" s="33" customFormat="1" ht="14.25" x14ac:dyDescent="0.15">
      <c r="B103" s="34"/>
      <c r="C103" s="34"/>
      <c r="D103" s="34"/>
      <c r="E103" s="34"/>
      <c r="F103" s="34"/>
      <c r="G103" s="34"/>
      <c r="H103" s="34"/>
      <c r="I103" s="34"/>
      <c r="J103" s="34"/>
      <c r="K103" s="34"/>
      <c r="L103" s="34"/>
      <c r="M103" s="34"/>
      <c r="N103" s="34"/>
      <c r="O103" s="34"/>
    </row>
    <row r="104" spans="2:15" s="33" customFormat="1" ht="14.25" x14ac:dyDescent="0.15">
      <c r="B104" s="34"/>
      <c r="C104" s="34"/>
      <c r="D104" s="34"/>
      <c r="E104" s="34"/>
      <c r="F104" s="34"/>
      <c r="G104" s="34"/>
      <c r="H104" s="34"/>
      <c r="I104" s="34"/>
      <c r="J104" s="34"/>
      <c r="K104" s="34"/>
      <c r="L104" s="34"/>
      <c r="M104" s="34"/>
      <c r="N104" s="34"/>
      <c r="O104" s="34"/>
    </row>
    <row r="105" spans="2:15" s="33" customFormat="1" ht="14.25" x14ac:dyDescent="0.15">
      <c r="B105" s="34"/>
      <c r="C105" s="34"/>
      <c r="D105" s="34"/>
      <c r="E105" s="34"/>
      <c r="F105" s="34"/>
      <c r="G105" s="34"/>
      <c r="H105" s="34"/>
      <c r="I105" s="34"/>
      <c r="J105" s="34"/>
      <c r="K105" s="34"/>
      <c r="L105" s="34"/>
      <c r="M105" s="34"/>
      <c r="N105" s="34"/>
      <c r="O105" s="34"/>
    </row>
    <row r="106" spans="2:15" s="33" customFormat="1" ht="14.25" x14ac:dyDescent="0.15">
      <c r="B106" s="34"/>
      <c r="C106" s="34"/>
      <c r="D106" s="34"/>
      <c r="E106" s="34"/>
      <c r="F106" s="34"/>
      <c r="G106" s="34"/>
      <c r="H106" s="34"/>
      <c r="I106" s="34"/>
      <c r="J106" s="34"/>
      <c r="K106" s="34"/>
      <c r="L106" s="34"/>
      <c r="M106" s="34"/>
      <c r="N106" s="34"/>
      <c r="O106" s="34"/>
    </row>
    <row r="107" spans="2:15" s="33" customFormat="1" ht="14.25" x14ac:dyDescent="0.15">
      <c r="B107" s="34"/>
      <c r="C107" s="34"/>
      <c r="D107" s="34"/>
      <c r="E107" s="34"/>
      <c r="F107" s="34"/>
      <c r="G107" s="34"/>
      <c r="H107" s="34"/>
      <c r="I107" s="34"/>
      <c r="J107" s="34"/>
      <c r="K107" s="34"/>
      <c r="L107" s="34"/>
      <c r="M107" s="34"/>
      <c r="N107" s="34"/>
      <c r="O107" s="34"/>
    </row>
    <row r="108" spans="2:15" s="33" customFormat="1" ht="14.25" x14ac:dyDescent="0.15">
      <c r="B108" s="34"/>
      <c r="C108" s="34"/>
      <c r="D108" s="34"/>
      <c r="E108" s="34"/>
      <c r="F108" s="34"/>
      <c r="G108" s="34"/>
      <c r="H108" s="34"/>
      <c r="I108" s="34"/>
      <c r="J108" s="34"/>
      <c r="K108" s="34"/>
      <c r="L108" s="34"/>
      <c r="M108" s="34"/>
      <c r="N108" s="34"/>
      <c r="O108" s="34"/>
    </row>
    <row r="109" spans="2:15" s="33" customFormat="1" ht="14.25" x14ac:dyDescent="0.15"/>
    <row r="110" spans="2:15" s="33" customFormat="1" ht="14.25" x14ac:dyDescent="0.15"/>
    <row r="111" spans="2:15" s="33" customFormat="1" ht="14.25" x14ac:dyDescent="0.15"/>
    <row r="112" spans="2:15" s="33" customFormat="1" ht="14.25" x14ac:dyDescent="0.15"/>
    <row r="113" s="33" customFormat="1" ht="14.25" x14ac:dyDescent="0.15"/>
    <row r="114" s="33" customFormat="1" ht="14.25" x14ac:dyDescent="0.15"/>
    <row r="115" s="33" customFormat="1" ht="14.25" x14ac:dyDescent="0.15"/>
    <row r="116" s="33" customFormat="1" ht="14.25" x14ac:dyDescent="0.15"/>
    <row r="117" s="33" customFormat="1" ht="14.25" x14ac:dyDescent="0.15"/>
    <row r="118" s="33" customFormat="1" ht="14.25" x14ac:dyDescent="0.15"/>
    <row r="119" s="33" customFormat="1" ht="14.25" x14ac:dyDescent="0.15"/>
    <row r="120" s="33" customFormat="1" ht="14.25" x14ac:dyDescent="0.15"/>
    <row r="121" s="33" customFormat="1" ht="14.25" x14ac:dyDescent="0.15"/>
    <row r="122" s="33" customFormat="1" ht="14.25" x14ac:dyDescent="0.15"/>
    <row r="123" s="33" customFormat="1" ht="14.25" x14ac:dyDescent="0.15"/>
    <row r="124" s="33" customFormat="1" ht="14.25" x14ac:dyDescent="0.15"/>
    <row r="125" s="33" customFormat="1" ht="14.25" x14ac:dyDescent="0.15"/>
    <row r="126" s="33" customFormat="1" ht="14.25" x14ac:dyDescent="0.15"/>
    <row r="127" s="33" customFormat="1" ht="14.25" x14ac:dyDescent="0.15"/>
    <row r="128" s="33" customFormat="1" ht="14.25" x14ac:dyDescent="0.15"/>
    <row r="129" s="33" customFormat="1" ht="14.25" x14ac:dyDescent="0.15"/>
  </sheetData>
  <sheetProtection algorithmName="SHA-512" hashValue="nEPKG8I6xkwm22pmPAJgyMcYdbKc7V7Qt8V1zoPuiPy7I6LM1TvakW8wBBhhjGnOaVSpDKYA2/ywr+Z92a3x1A==" saltValue="s50nsElZGd8EggwH29icJQ==" spinCount="100000" sheet="1" selectLockedCells="1"/>
  <mergeCells count="56">
    <mergeCell ref="A87:P87"/>
    <mergeCell ref="B75:O75"/>
    <mergeCell ref="B84:O84"/>
    <mergeCell ref="B8:O8"/>
    <mergeCell ref="A2:P2"/>
    <mergeCell ref="B4:O4"/>
    <mergeCell ref="B5:O5"/>
    <mergeCell ref="B6:O6"/>
    <mergeCell ref="B7:O7"/>
    <mergeCell ref="B22:O22"/>
    <mergeCell ref="B9:O10"/>
    <mergeCell ref="B12:O12"/>
    <mergeCell ref="B13:O13"/>
    <mergeCell ref="B14:O14"/>
    <mergeCell ref="B15:O15"/>
    <mergeCell ref="B16:O16"/>
    <mergeCell ref="B17:O17"/>
    <mergeCell ref="B18:O18"/>
    <mergeCell ref="B19:O19"/>
    <mergeCell ref="B20:O20"/>
    <mergeCell ref="B21:O21"/>
    <mergeCell ref="B33:O33"/>
    <mergeCell ref="B23:O23"/>
    <mergeCell ref="B24:O24"/>
    <mergeCell ref="B25:O25"/>
    <mergeCell ref="B26:O26"/>
    <mergeCell ref="B27:O27"/>
    <mergeCell ref="B28:O28"/>
    <mergeCell ref="B29:O29"/>
    <mergeCell ref="B30:O30"/>
    <mergeCell ref="B31:O31"/>
    <mergeCell ref="B32:O32"/>
    <mergeCell ref="B34:O34"/>
    <mergeCell ref="B35:O35"/>
    <mergeCell ref="B36:O36"/>
    <mergeCell ref="B37:O37"/>
    <mergeCell ref="B38:O39"/>
    <mergeCell ref="B41:O41"/>
    <mergeCell ref="B42:O42"/>
    <mergeCell ref="B43:O43"/>
    <mergeCell ref="B73:O73"/>
    <mergeCell ref="B74:O74"/>
    <mergeCell ref="B45:O45"/>
    <mergeCell ref="B70:P71"/>
    <mergeCell ref="B54:P55"/>
    <mergeCell ref="B52:P53"/>
    <mergeCell ref="B59:P60"/>
    <mergeCell ref="B63:P64"/>
    <mergeCell ref="B85:P85"/>
    <mergeCell ref="B86:P86"/>
    <mergeCell ref="B76:O76"/>
    <mergeCell ref="B77:O78"/>
    <mergeCell ref="B79:O79"/>
    <mergeCell ref="B80:O82"/>
    <mergeCell ref="B83:E83"/>
    <mergeCell ref="F83:O83"/>
  </mergeCells>
  <phoneticPr fontId="2"/>
  <hyperlinks>
    <hyperlink ref="F83:O83" r:id="rId1" display="kojin@nttsmc.com" xr:uid="{00000000-0004-0000-0100-000000000000}"/>
  </hyperlinks>
  <printOptions horizontalCentered="1"/>
  <pageMargins left="0.39370078740157483" right="0.39370078740157483" top="0.39370078740157483" bottom="0.39370078740157483" header="0.39370078740157483" footer="0.19685039370078741"/>
  <pageSetup paperSize="9" scale="7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9089" r:id="rId5" name="Group Box 1">
              <controlPr defaultSize="0" autoFill="0" autoPict="0">
                <anchor moveWithCells="1">
                  <from>
                    <xdr:col>1</xdr:col>
                    <xdr:colOff>85725</xdr:colOff>
                    <xdr:row>0</xdr:row>
                    <xdr:rowOff>180975</xdr:rowOff>
                  </from>
                  <to>
                    <xdr:col>6</xdr:col>
                    <xdr:colOff>114300</xdr:colOff>
                    <xdr:row>1</xdr:row>
                    <xdr:rowOff>47625</xdr:rowOff>
                  </to>
                </anchor>
              </controlPr>
            </control>
          </mc:Choice>
        </mc:AlternateContent>
        <mc:AlternateContent xmlns:mc="http://schemas.openxmlformats.org/markup-compatibility/2006">
          <mc:Choice Requires="x14">
            <control shapeId="89090" r:id="rId6" name="Group Box 2">
              <controlPr defaultSize="0" autoFill="0" autoPict="0">
                <anchor moveWithCells="1">
                  <from>
                    <xdr:col>3</xdr:col>
                    <xdr:colOff>228600</xdr:colOff>
                    <xdr:row>0</xdr:row>
                    <xdr:rowOff>180975</xdr:rowOff>
                  </from>
                  <to>
                    <xdr:col>6</xdr:col>
                    <xdr:colOff>104775</xdr:colOff>
                    <xdr:row>1</xdr:row>
                    <xdr:rowOff>76200</xdr:rowOff>
                  </to>
                </anchor>
              </controlPr>
            </control>
          </mc:Choice>
        </mc:AlternateContent>
        <mc:AlternateContent xmlns:mc="http://schemas.openxmlformats.org/markup-compatibility/2006">
          <mc:Choice Requires="x14">
            <control shapeId="89091" r:id="rId7" name="Group Box 3">
              <controlPr defaultSize="0" autoFill="0" autoPict="0">
                <anchor moveWithCells="1">
                  <from>
                    <xdr:col>3</xdr:col>
                    <xdr:colOff>228600</xdr:colOff>
                    <xdr:row>0</xdr:row>
                    <xdr:rowOff>180975</xdr:rowOff>
                  </from>
                  <to>
                    <xdr:col>6</xdr:col>
                    <xdr:colOff>104775</xdr:colOff>
                    <xdr:row>1</xdr:row>
                    <xdr:rowOff>47625</xdr:rowOff>
                  </to>
                </anchor>
              </controlPr>
            </control>
          </mc:Choice>
        </mc:AlternateContent>
        <mc:AlternateContent xmlns:mc="http://schemas.openxmlformats.org/markup-compatibility/2006">
          <mc:Choice Requires="x14">
            <control shapeId="89092" r:id="rId8" name="Group Box 4">
              <controlPr defaultSize="0" autoFill="0" autoPict="0">
                <anchor moveWithCells="1">
                  <from>
                    <xdr:col>0</xdr:col>
                    <xdr:colOff>19050</xdr:colOff>
                    <xdr:row>0</xdr:row>
                    <xdr:rowOff>180975</xdr:rowOff>
                  </from>
                  <to>
                    <xdr:col>1</xdr:col>
                    <xdr:colOff>466725</xdr:colOff>
                    <xdr:row>8</xdr:row>
                    <xdr:rowOff>142875</xdr:rowOff>
                  </to>
                </anchor>
              </controlPr>
            </control>
          </mc:Choice>
        </mc:AlternateContent>
        <mc:AlternateContent xmlns:mc="http://schemas.openxmlformats.org/markup-compatibility/2006">
          <mc:Choice Requires="x14">
            <control shapeId="89093" r:id="rId9" name="Group Box 5">
              <controlPr defaultSize="0" autoFill="0" autoPict="0">
                <anchor moveWithCells="1">
                  <from>
                    <xdr:col>1</xdr:col>
                    <xdr:colOff>85725</xdr:colOff>
                    <xdr:row>0</xdr:row>
                    <xdr:rowOff>180975</xdr:rowOff>
                  </from>
                  <to>
                    <xdr:col>2</xdr:col>
                    <xdr:colOff>352425</xdr:colOff>
                    <xdr:row>1</xdr:row>
                    <xdr:rowOff>161925</xdr:rowOff>
                  </to>
                </anchor>
              </controlPr>
            </control>
          </mc:Choice>
        </mc:AlternateContent>
        <mc:AlternateContent xmlns:mc="http://schemas.openxmlformats.org/markup-compatibility/2006">
          <mc:Choice Requires="x14">
            <control shapeId="89094" r:id="rId10" name="Group Box 6">
              <controlPr defaultSize="0" autoFill="0" autoPict="0">
                <anchor moveWithCells="1">
                  <from>
                    <xdr:col>0</xdr:col>
                    <xdr:colOff>47625</xdr:colOff>
                    <xdr:row>0</xdr:row>
                    <xdr:rowOff>180975</xdr:rowOff>
                  </from>
                  <to>
                    <xdr:col>1</xdr:col>
                    <xdr:colOff>466725</xdr:colOff>
                    <xdr:row>1</xdr:row>
                    <xdr:rowOff>76200</xdr:rowOff>
                  </to>
                </anchor>
              </controlPr>
            </control>
          </mc:Choice>
        </mc:AlternateContent>
        <mc:AlternateContent xmlns:mc="http://schemas.openxmlformats.org/markup-compatibility/2006">
          <mc:Choice Requires="x14">
            <control shapeId="89095" r:id="rId11" name="Group Box 7">
              <controlPr defaultSize="0" autoFill="0" autoPict="0">
                <anchor moveWithCells="1">
                  <from>
                    <xdr:col>0</xdr:col>
                    <xdr:colOff>47625</xdr:colOff>
                    <xdr:row>0</xdr:row>
                    <xdr:rowOff>180975</xdr:rowOff>
                  </from>
                  <to>
                    <xdr:col>1</xdr:col>
                    <xdr:colOff>466725</xdr:colOff>
                    <xdr:row>1</xdr:row>
                    <xdr:rowOff>85725</xdr:rowOff>
                  </to>
                </anchor>
              </controlPr>
            </control>
          </mc:Choice>
        </mc:AlternateContent>
        <mc:AlternateContent xmlns:mc="http://schemas.openxmlformats.org/markup-compatibility/2006">
          <mc:Choice Requires="x14">
            <control shapeId="89096" r:id="rId12" name="Group Box 8">
              <controlPr defaultSize="0" autoFill="0" autoPict="0">
                <anchor moveWithCells="1">
                  <from>
                    <xdr:col>1</xdr:col>
                    <xdr:colOff>85725</xdr:colOff>
                    <xdr:row>0</xdr:row>
                    <xdr:rowOff>180975</xdr:rowOff>
                  </from>
                  <to>
                    <xdr:col>6</xdr:col>
                    <xdr:colOff>114300</xdr:colOff>
                    <xdr:row>1</xdr:row>
                    <xdr:rowOff>66675</xdr:rowOff>
                  </to>
                </anchor>
              </controlPr>
            </control>
          </mc:Choice>
        </mc:AlternateContent>
        <mc:AlternateContent xmlns:mc="http://schemas.openxmlformats.org/markup-compatibility/2006">
          <mc:Choice Requires="x14">
            <control shapeId="89097" r:id="rId13" name="Group Box 9">
              <controlPr defaultSize="0" autoFill="0" autoPict="0">
                <anchor moveWithCells="1">
                  <from>
                    <xdr:col>3</xdr:col>
                    <xdr:colOff>228600</xdr:colOff>
                    <xdr:row>0</xdr:row>
                    <xdr:rowOff>180975</xdr:rowOff>
                  </from>
                  <to>
                    <xdr:col>6</xdr:col>
                    <xdr:colOff>104775</xdr:colOff>
                    <xdr:row>1</xdr:row>
                    <xdr:rowOff>66675</xdr:rowOff>
                  </to>
                </anchor>
              </controlPr>
            </control>
          </mc:Choice>
        </mc:AlternateContent>
        <mc:AlternateContent xmlns:mc="http://schemas.openxmlformats.org/markup-compatibility/2006">
          <mc:Choice Requires="x14">
            <control shapeId="89098" r:id="rId14" name="Group Box 10">
              <controlPr defaultSize="0" autoFill="0" autoPict="0">
                <anchor moveWithCells="1">
                  <from>
                    <xdr:col>3</xdr:col>
                    <xdr:colOff>228600</xdr:colOff>
                    <xdr:row>0</xdr:row>
                    <xdr:rowOff>180975</xdr:rowOff>
                  </from>
                  <to>
                    <xdr:col>6</xdr:col>
                    <xdr:colOff>104775</xdr:colOff>
                    <xdr:row>1</xdr:row>
                    <xdr:rowOff>57150</xdr:rowOff>
                  </to>
                </anchor>
              </controlPr>
            </control>
          </mc:Choice>
        </mc:AlternateContent>
        <mc:AlternateContent xmlns:mc="http://schemas.openxmlformats.org/markup-compatibility/2006">
          <mc:Choice Requires="x14">
            <control shapeId="89099" r:id="rId15" name="Group Box 11">
              <controlPr defaultSize="0" autoFill="0" autoPict="0">
                <anchor moveWithCells="1">
                  <from>
                    <xdr:col>0</xdr:col>
                    <xdr:colOff>47625</xdr:colOff>
                    <xdr:row>0</xdr:row>
                    <xdr:rowOff>180975</xdr:rowOff>
                  </from>
                  <to>
                    <xdr:col>1</xdr:col>
                    <xdr:colOff>466725</xdr:colOff>
                    <xdr:row>1</xdr:row>
                    <xdr:rowOff>85725</xdr:rowOff>
                  </to>
                </anchor>
              </controlPr>
            </control>
          </mc:Choice>
        </mc:AlternateContent>
        <mc:AlternateContent xmlns:mc="http://schemas.openxmlformats.org/markup-compatibility/2006">
          <mc:Choice Requires="x14">
            <control shapeId="89100" r:id="rId16" name="Group Box 12">
              <controlPr defaultSize="0" autoFill="0" autoPict="0">
                <anchor moveWithCells="1">
                  <from>
                    <xdr:col>0</xdr:col>
                    <xdr:colOff>47625</xdr:colOff>
                    <xdr:row>0</xdr:row>
                    <xdr:rowOff>180975</xdr:rowOff>
                  </from>
                  <to>
                    <xdr:col>1</xdr:col>
                    <xdr:colOff>466725</xdr:colOff>
                    <xdr:row>1</xdr:row>
                    <xdr:rowOff>76200</xdr:rowOff>
                  </to>
                </anchor>
              </controlPr>
            </control>
          </mc:Choice>
        </mc:AlternateContent>
        <mc:AlternateContent xmlns:mc="http://schemas.openxmlformats.org/markup-compatibility/2006">
          <mc:Choice Requires="x14">
            <control shapeId="89101" r:id="rId17" name="Group Box 13">
              <controlPr defaultSize="0" autoFill="0" autoPict="0">
                <anchor moveWithCells="1">
                  <from>
                    <xdr:col>1</xdr:col>
                    <xdr:colOff>85725</xdr:colOff>
                    <xdr:row>0</xdr:row>
                    <xdr:rowOff>180975</xdr:rowOff>
                  </from>
                  <to>
                    <xdr:col>6</xdr:col>
                    <xdr:colOff>114300</xdr:colOff>
                    <xdr:row>1</xdr:row>
                    <xdr:rowOff>66675</xdr:rowOff>
                  </to>
                </anchor>
              </controlPr>
            </control>
          </mc:Choice>
        </mc:AlternateContent>
        <mc:AlternateContent xmlns:mc="http://schemas.openxmlformats.org/markup-compatibility/2006">
          <mc:Choice Requires="x14">
            <control shapeId="89102" r:id="rId18" name="Group Box 14">
              <controlPr defaultSize="0" autoFill="0" autoPict="0">
                <anchor moveWithCells="1">
                  <from>
                    <xdr:col>3</xdr:col>
                    <xdr:colOff>228600</xdr:colOff>
                    <xdr:row>0</xdr:row>
                    <xdr:rowOff>180975</xdr:rowOff>
                  </from>
                  <to>
                    <xdr:col>6</xdr:col>
                    <xdr:colOff>104775</xdr:colOff>
                    <xdr:row>1</xdr:row>
                    <xdr:rowOff>66675</xdr:rowOff>
                  </to>
                </anchor>
              </controlPr>
            </control>
          </mc:Choice>
        </mc:AlternateContent>
        <mc:AlternateContent xmlns:mc="http://schemas.openxmlformats.org/markup-compatibility/2006">
          <mc:Choice Requires="x14">
            <control shapeId="89103" r:id="rId19" name="Group Box 15">
              <controlPr defaultSize="0" autoFill="0" autoPict="0">
                <anchor moveWithCells="1">
                  <from>
                    <xdr:col>3</xdr:col>
                    <xdr:colOff>228600</xdr:colOff>
                    <xdr:row>0</xdr:row>
                    <xdr:rowOff>180975</xdr:rowOff>
                  </from>
                  <to>
                    <xdr:col>6</xdr:col>
                    <xdr:colOff>104775</xdr:colOff>
                    <xdr:row>1</xdr:row>
                    <xdr:rowOff>57150</xdr:rowOff>
                  </to>
                </anchor>
              </controlPr>
            </control>
          </mc:Choice>
        </mc:AlternateContent>
        <mc:AlternateContent xmlns:mc="http://schemas.openxmlformats.org/markup-compatibility/2006">
          <mc:Choice Requires="x14">
            <control shapeId="89104" r:id="rId20" name="Group Box 16">
              <controlPr defaultSize="0" autoFill="0" autoPict="0">
                <anchor moveWithCells="1">
                  <from>
                    <xdr:col>0</xdr:col>
                    <xdr:colOff>47625</xdr:colOff>
                    <xdr:row>0</xdr:row>
                    <xdr:rowOff>180975</xdr:rowOff>
                  </from>
                  <to>
                    <xdr:col>1</xdr:col>
                    <xdr:colOff>466725</xdr:colOff>
                    <xdr:row>1</xdr:row>
                    <xdr:rowOff>76200</xdr:rowOff>
                  </to>
                </anchor>
              </controlPr>
            </control>
          </mc:Choice>
        </mc:AlternateContent>
        <mc:AlternateContent xmlns:mc="http://schemas.openxmlformats.org/markup-compatibility/2006">
          <mc:Choice Requires="x14">
            <control shapeId="89105" r:id="rId21" name="Group Box 17">
              <controlPr defaultSize="0" autoFill="0" autoPict="0">
                <anchor moveWithCells="1">
                  <from>
                    <xdr:col>1</xdr:col>
                    <xdr:colOff>85725</xdr:colOff>
                    <xdr:row>0</xdr:row>
                    <xdr:rowOff>180975</xdr:rowOff>
                  </from>
                  <to>
                    <xdr:col>6</xdr:col>
                    <xdr:colOff>114300</xdr:colOff>
                    <xdr:row>1</xdr:row>
                    <xdr:rowOff>47625</xdr:rowOff>
                  </to>
                </anchor>
              </controlPr>
            </control>
          </mc:Choice>
        </mc:AlternateContent>
        <mc:AlternateContent xmlns:mc="http://schemas.openxmlformats.org/markup-compatibility/2006">
          <mc:Choice Requires="x14">
            <control shapeId="89106" r:id="rId22" name="Group Box 18">
              <controlPr defaultSize="0" autoFill="0" autoPict="0">
                <anchor moveWithCells="1">
                  <from>
                    <xdr:col>3</xdr:col>
                    <xdr:colOff>228600</xdr:colOff>
                    <xdr:row>0</xdr:row>
                    <xdr:rowOff>180975</xdr:rowOff>
                  </from>
                  <to>
                    <xdr:col>6</xdr:col>
                    <xdr:colOff>104775</xdr:colOff>
                    <xdr:row>1</xdr:row>
                    <xdr:rowOff>76200</xdr:rowOff>
                  </to>
                </anchor>
              </controlPr>
            </control>
          </mc:Choice>
        </mc:AlternateContent>
        <mc:AlternateContent xmlns:mc="http://schemas.openxmlformats.org/markup-compatibility/2006">
          <mc:Choice Requires="x14">
            <control shapeId="89107" r:id="rId23" name="Group Box 19">
              <controlPr defaultSize="0" autoFill="0" autoPict="0">
                <anchor moveWithCells="1">
                  <from>
                    <xdr:col>3</xdr:col>
                    <xdr:colOff>228600</xdr:colOff>
                    <xdr:row>0</xdr:row>
                    <xdr:rowOff>180975</xdr:rowOff>
                  </from>
                  <to>
                    <xdr:col>6</xdr:col>
                    <xdr:colOff>104775</xdr:colOff>
                    <xdr:row>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BW66"/>
  <sheetViews>
    <sheetView showGridLines="0" view="pageBreakPreview" zoomScaleNormal="100" zoomScaleSheetLayoutView="100" workbookViewId="0">
      <selection activeCell="H5" sqref="H5:K5"/>
    </sheetView>
  </sheetViews>
  <sheetFormatPr defaultColWidth="2.625" defaultRowHeight="18.75" outlineLevelCol="1" x14ac:dyDescent="0.15"/>
  <cols>
    <col min="1" max="38" width="2.875" style="1" customWidth="1"/>
    <col min="39" max="39" width="6.875" style="90" hidden="1" customWidth="1" outlineLevel="1"/>
    <col min="40" max="40" width="9" style="34" hidden="1" customWidth="1" outlineLevel="1"/>
    <col min="41" max="41" width="20.375" style="33" hidden="1" customWidth="1" outlineLevel="1"/>
    <col min="42" max="42" width="5.375" style="33" hidden="1" customWidth="1" outlineLevel="1"/>
    <col min="43" max="43" width="5.25" style="33" hidden="1" customWidth="1" outlineLevel="1"/>
    <col min="44" max="44" width="12.75" style="33" hidden="1" customWidth="1" outlineLevel="1"/>
    <col min="45" max="45" width="13.375" style="33" hidden="1" customWidth="1" outlineLevel="1"/>
    <col min="46" max="52" width="4.625" style="33" hidden="1" customWidth="1" outlineLevel="1"/>
    <col min="53" max="53" width="4.625" style="1" customWidth="1" collapsed="1"/>
    <col min="54" max="16384" width="2.625" style="1"/>
  </cols>
  <sheetData>
    <row r="1" spans="1:52" ht="27" customHeight="1" thickBot="1" x14ac:dyDescent="0.2">
      <c r="A1" s="523" t="s">
        <v>369</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row>
    <row r="2" spans="1:52" ht="6" customHeight="1" thickTop="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D2" s="5"/>
      <c r="AE2" s="6"/>
      <c r="AF2" s="7"/>
      <c r="AG2" s="6"/>
      <c r="AH2" s="5"/>
      <c r="AK2" s="5"/>
      <c r="AL2" s="5"/>
      <c r="AP2" s="1"/>
    </row>
    <row r="3" spans="1:52" ht="15" customHeight="1" thickBot="1" x14ac:dyDescent="0.2">
      <c r="A3" s="501" t="s">
        <v>330</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260"/>
      <c r="AN3" s="34" t="s">
        <v>83</v>
      </c>
      <c r="AO3" s="316" t="str">
        <f>IF(H5="","",TEXT(CONCATENATE(H5,L5,M5,O5,P5,R5),"yyyy年m月d日"))</f>
        <v/>
      </c>
    </row>
    <row r="4" spans="1:52" ht="14.25" customHeight="1" x14ac:dyDescent="0.15">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260"/>
      <c r="AN4" s="33"/>
      <c r="AZ4" s="1"/>
    </row>
    <row r="5" spans="1:52" ht="22.5" customHeight="1" x14ac:dyDescent="0.15">
      <c r="A5" s="524" t="s">
        <v>331</v>
      </c>
      <c r="B5" s="525"/>
      <c r="C5" s="525"/>
      <c r="D5" s="525"/>
      <c r="E5" s="525"/>
      <c r="F5" s="525"/>
      <c r="G5" s="526"/>
      <c r="H5" s="527"/>
      <c r="I5" s="528"/>
      <c r="J5" s="528"/>
      <c r="K5" s="528"/>
      <c r="L5" s="317" t="s">
        <v>122</v>
      </c>
      <c r="M5" s="528"/>
      <c r="N5" s="528"/>
      <c r="O5" s="317" t="s">
        <v>123</v>
      </c>
      <c r="P5" s="528"/>
      <c r="Q5" s="528"/>
      <c r="R5" s="317" t="s">
        <v>230</v>
      </c>
      <c r="S5" s="318"/>
      <c r="T5" s="319" t="s">
        <v>166</v>
      </c>
      <c r="U5" s="170"/>
      <c r="V5" s="170"/>
      <c r="W5" s="170"/>
      <c r="X5" s="170"/>
      <c r="Y5" s="170"/>
      <c r="Z5" s="170"/>
      <c r="AA5" s="170"/>
      <c r="AB5" s="170"/>
      <c r="AC5" s="170"/>
      <c r="AD5" s="170"/>
      <c r="AE5" s="170"/>
      <c r="AF5" s="170"/>
      <c r="AG5" s="170"/>
      <c r="AH5" s="170"/>
      <c r="AI5" s="170"/>
      <c r="AJ5" s="170"/>
      <c r="AK5" s="170"/>
      <c r="AL5" s="320"/>
      <c r="AN5" s="33"/>
    </row>
    <row r="6" spans="1:52" ht="7.5"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N6" s="33"/>
    </row>
    <row r="7" spans="1:52" ht="15" customHeight="1" thickBot="1" x14ac:dyDescent="0.2">
      <c r="A7" s="19" t="s">
        <v>332</v>
      </c>
      <c r="B7" s="54"/>
      <c r="C7" s="54"/>
      <c r="D7" s="54"/>
      <c r="E7" s="54"/>
      <c r="F7" s="55"/>
      <c r="G7" s="55"/>
      <c r="H7" s="55"/>
      <c r="I7" s="55"/>
      <c r="J7" s="55"/>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2"/>
      <c r="AN7" s="33"/>
    </row>
    <row r="8" spans="1:52" ht="12" customHeight="1" thickBot="1" x14ac:dyDescent="0.2">
      <c r="A8" s="418" t="s">
        <v>27</v>
      </c>
      <c r="B8" s="419"/>
      <c r="C8" s="419"/>
      <c r="D8" s="419"/>
      <c r="E8" s="419"/>
      <c r="F8" s="420"/>
      <c r="G8" s="488" t="s">
        <v>333</v>
      </c>
      <c r="H8" s="489"/>
      <c r="I8" s="489"/>
      <c r="J8" s="490"/>
      <c r="K8" s="505"/>
      <c r="L8" s="506"/>
      <c r="M8" s="506"/>
      <c r="N8" s="506"/>
      <c r="O8" s="506"/>
      <c r="P8" s="506"/>
      <c r="Q8" s="506"/>
      <c r="R8" s="506"/>
      <c r="S8" s="506"/>
      <c r="T8" s="506"/>
      <c r="U8" s="506"/>
      <c r="V8" s="506"/>
      <c r="W8" s="506"/>
      <c r="X8" s="506"/>
      <c r="Y8" s="506"/>
      <c r="Z8" s="506"/>
      <c r="AA8" s="506"/>
      <c r="AB8" s="506"/>
      <c r="AC8" s="506"/>
      <c r="AD8" s="506"/>
      <c r="AE8" s="506"/>
      <c r="AF8" s="507"/>
      <c r="AG8" s="508" t="s">
        <v>334</v>
      </c>
      <c r="AH8" s="509"/>
      <c r="AI8" s="509"/>
      <c r="AJ8" s="509"/>
      <c r="AK8" s="509"/>
      <c r="AL8" s="510"/>
      <c r="AN8" s="33" t="s">
        <v>68</v>
      </c>
      <c r="AO8" s="323" t="str">
        <f>IF(K9="","",K9)</f>
        <v/>
      </c>
    </row>
    <row r="9" spans="1:52" ht="21" customHeight="1" thickBot="1" x14ac:dyDescent="0.2">
      <c r="A9" s="502"/>
      <c r="B9" s="503"/>
      <c r="C9" s="503"/>
      <c r="D9" s="503"/>
      <c r="E9" s="503"/>
      <c r="F9" s="504"/>
      <c r="G9" s="476" t="s">
        <v>335</v>
      </c>
      <c r="H9" s="477"/>
      <c r="I9" s="477"/>
      <c r="J9" s="478"/>
      <c r="K9" s="511"/>
      <c r="L9" s="512"/>
      <c r="M9" s="512"/>
      <c r="N9" s="512"/>
      <c r="O9" s="512"/>
      <c r="P9" s="512"/>
      <c r="Q9" s="512"/>
      <c r="R9" s="512"/>
      <c r="S9" s="512"/>
      <c r="T9" s="512"/>
      <c r="U9" s="512"/>
      <c r="V9" s="512"/>
      <c r="W9" s="512"/>
      <c r="X9" s="512"/>
      <c r="Y9" s="512"/>
      <c r="Z9" s="512"/>
      <c r="AA9" s="512"/>
      <c r="AB9" s="512"/>
      <c r="AC9" s="512"/>
      <c r="AD9" s="512"/>
      <c r="AE9" s="512"/>
      <c r="AF9" s="513"/>
      <c r="AG9" s="514" t="s">
        <v>237</v>
      </c>
      <c r="AH9" s="515"/>
      <c r="AI9" s="515"/>
      <c r="AJ9" s="515"/>
      <c r="AK9" s="515"/>
      <c r="AL9" s="516"/>
      <c r="AN9" s="33" t="s">
        <v>336</v>
      </c>
      <c r="AO9" s="323" t="str">
        <f>CONCATENATE(契約者情報!L10,契約者情報!N10,契約者情報!O10)</f>
        <v>－</v>
      </c>
    </row>
    <row r="10" spans="1:52" ht="11.25" customHeight="1" thickBot="1" x14ac:dyDescent="0.2">
      <c r="A10" s="10"/>
      <c r="B10" s="11"/>
      <c r="C10" s="11"/>
      <c r="D10" s="11"/>
      <c r="E10" s="11"/>
      <c r="F10" s="12"/>
      <c r="G10" s="453" t="s">
        <v>11</v>
      </c>
      <c r="H10" s="454"/>
      <c r="I10" s="454"/>
      <c r="J10" s="455"/>
      <c r="K10" s="261" t="s">
        <v>336</v>
      </c>
      <c r="L10" s="491"/>
      <c r="M10" s="491"/>
      <c r="N10" s="261" t="s">
        <v>337</v>
      </c>
      <c r="O10" s="460"/>
      <c r="P10" s="460"/>
      <c r="Q10" s="460"/>
      <c r="R10" s="266"/>
      <c r="S10" s="266"/>
      <c r="T10" s="266"/>
      <c r="U10" s="266"/>
      <c r="V10" s="266"/>
      <c r="W10" s="266"/>
      <c r="X10" s="266"/>
      <c r="Y10" s="266"/>
      <c r="Z10" s="266"/>
      <c r="AA10" s="266"/>
      <c r="AB10" s="266"/>
      <c r="AC10" s="266"/>
      <c r="AD10" s="266"/>
      <c r="AE10" s="266"/>
      <c r="AF10" s="267"/>
      <c r="AG10" s="517"/>
      <c r="AH10" s="518"/>
      <c r="AI10" s="518"/>
      <c r="AJ10" s="518"/>
      <c r="AK10" s="518"/>
      <c r="AL10" s="519"/>
      <c r="AN10" s="33" t="s">
        <v>11</v>
      </c>
      <c r="AO10" s="323" t="str">
        <f>IF(K11="","",K11)</f>
        <v/>
      </c>
    </row>
    <row r="11" spans="1:52" ht="19.5" customHeight="1" thickBot="1" x14ac:dyDescent="0.2">
      <c r="A11" s="10"/>
      <c r="B11" s="11"/>
      <c r="C11" s="11"/>
      <c r="D11" s="11"/>
      <c r="E11" s="11"/>
      <c r="F11" s="12"/>
      <c r="G11" s="464"/>
      <c r="H11" s="465"/>
      <c r="I11" s="465"/>
      <c r="J11" s="466"/>
      <c r="K11" s="495"/>
      <c r="L11" s="496"/>
      <c r="M11" s="496"/>
      <c r="N11" s="496"/>
      <c r="O11" s="496"/>
      <c r="P11" s="496"/>
      <c r="Q11" s="496"/>
      <c r="R11" s="496"/>
      <c r="S11" s="496"/>
      <c r="T11" s="496"/>
      <c r="U11" s="496"/>
      <c r="V11" s="496"/>
      <c r="W11" s="496"/>
      <c r="X11" s="496"/>
      <c r="Y11" s="496"/>
      <c r="Z11" s="496"/>
      <c r="AA11" s="496"/>
      <c r="AB11" s="496"/>
      <c r="AC11" s="496"/>
      <c r="AD11" s="496"/>
      <c r="AE11" s="496"/>
      <c r="AF11" s="497"/>
      <c r="AG11" s="517"/>
      <c r="AH11" s="518"/>
      <c r="AI11" s="518"/>
      <c r="AJ11" s="518"/>
      <c r="AK11" s="518"/>
      <c r="AL11" s="519"/>
      <c r="AN11" s="33" t="s">
        <v>10</v>
      </c>
      <c r="AO11" s="323" t="str">
        <f>IF(K12="","",K12)</f>
        <v/>
      </c>
    </row>
    <row r="12" spans="1:52" ht="12" customHeight="1" thickBot="1" x14ac:dyDescent="0.2">
      <c r="A12" s="13"/>
      <c r="B12" s="14"/>
      <c r="C12" s="14"/>
      <c r="D12" s="14"/>
      <c r="E12" s="14"/>
      <c r="F12" s="15"/>
      <c r="G12" s="453" t="s">
        <v>10</v>
      </c>
      <c r="H12" s="454"/>
      <c r="I12" s="454"/>
      <c r="J12" s="455"/>
      <c r="K12" s="467"/>
      <c r="L12" s="468"/>
      <c r="M12" s="468"/>
      <c r="N12" s="468"/>
      <c r="O12" s="468"/>
      <c r="P12" s="468"/>
      <c r="Q12" s="468"/>
      <c r="R12" s="468"/>
      <c r="S12" s="468"/>
      <c r="T12" s="469"/>
      <c r="U12" s="488" t="s">
        <v>338</v>
      </c>
      <c r="V12" s="489"/>
      <c r="W12" s="489"/>
      <c r="X12" s="490"/>
      <c r="Y12" s="505"/>
      <c r="Z12" s="506"/>
      <c r="AA12" s="506"/>
      <c r="AB12" s="506"/>
      <c r="AC12" s="506"/>
      <c r="AD12" s="506"/>
      <c r="AE12" s="506"/>
      <c r="AF12" s="507"/>
      <c r="AG12" s="517"/>
      <c r="AH12" s="518"/>
      <c r="AI12" s="518"/>
      <c r="AJ12" s="518"/>
      <c r="AK12" s="518"/>
      <c r="AL12" s="519"/>
      <c r="AN12" s="33" t="s">
        <v>9</v>
      </c>
      <c r="AO12" s="323" t="str">
        <f>IF(K14="","",K14)</f>
        <v/>
      </c>
    </row>
    <row r="13" spans="1:52" ht="7.5" customHeight="1" thickBot="1" x14ac:dyDescent="0.2">
      <c r="A13" s="13"/>
      <c r="B13" s="14"/>
      <c r="C13" s="14"/>
      <c r="D13" s="14"/>
      <c r="E13" s="14"/>
      <c r="F13" s="15"/>
      <c r="G13" s="464"/>
      <c r="H13" s="465"/>
      <c r="I13" s="465"/>
      <c r="J13" s="466"/>
      <c r="K13" s="461"/>
      <c r="L13" s="462"/>
      <c r="M13" s="462"/>
      <c r="N13" s="462"/>
      <c r="O13" s="462"/>
      <c r="P13" s="462"/>
      <c r="Q13" s="462"/>
      <c r="R13" s="462"/>
      <c r="S13" s="462"/>
      <c r="T13" s="463"/>
      <c r="U13" s="456" t="s">
        <v>32</v>
      </c>
      <c r="V13" s="457"/>
      <c r="W13" s="457"/>
      <c r="X13" s="458"/>
      <c r="Y13" s="492"/>
      <c r="Z13" s="493"/>
      <c r="AA13" s="493"/>
      <c r="AB13" s="493"/>
      <c r="AC13" s="493"/>
      <c r="AD13" s="493"/>
      <c r="AE13" s="493"/>
      <c r="AF13" s="494"/>
      <c r="AG13" s="517"/>
      <c r="AH13" s="518"/>
      <c r="AI13" s="518"/>
      <c r="AJ13" s="518"/>
      <c r="AK13" s="518"/>
      <c r="AL13" s="519"/>
      <c r="AN13" s="34" t="s">
        <v>32</v>
      </c>
      <c r="AO13" s="323" t="str">
        <f>CONCATENATE(契約者情報!Y13," ",契約者情報!AC13)</f>
        <v xml:space="preserve"> </v>
      </c>
    </row>
    <row r="14" spans="1:52" ht="19.5" customHeight="1" thickBot="1" x14ac:dyDescent="0.2">
      <c r="A14" s="13"/>
      <c r="B14" s="14"/>
      <c r="C14" s="14"/>
      <c r="D14" s="14"/>
      <c r="E14" s="14"/>
      <c r="F14" s="15"/>
      <c r="G14" s="464" t="s">
        <v>9</v>
      </c>
      <c r="H14" s="465"/>
      <c r="I14" s="465"/>
      <c r="J14" s="466"/>
      <c r="K14" s="498"/>
      <c r="L14" s="499"/>
      <c r="M14" s="499"/>
      <c r="N14" s="499"/>
      <c r="O14" s="499"/>
      <c r="P14" s="499"/>
      <c r="Q14" s="499"/>
      <c r="R14" s="499"/>
      <c r="S14" s="499"/>
      <c r="T14" s="500"/>
      <c r="U14" s="464"/>
      <c r="V14" s="465"/>
      <c r="W14" s="465"/>
      <c r="X14" s="466"/>
      <c r="Y14" s="495"/>
      <c r="Z14" s="496"/>
      <c r="AA14" s="496"/>
      <c r="AB14" s="496"/>
      <c r="AC14" s="496"/>
      <c r="AD14" s="496"/>
      <c r="AE14" s="496"/>
      <c r="AF14" s="497"/>
      <c r="AG14" s="520"/>
      <c r="AH14" s="521"/>
      <c r="AI14" s="521"/>
      <c r="AJ14" s="521"/>
      <c r="AK14" s="521"/>
      <c r="AL14" s="522"/>
      <c r="AN14" s="34" t="s">
        <v>6</v>
      </c>
      <c r="AO14" s="323" t="str">
        <f>IF(K15="","",K15)</f>
        <v/>
      </c>
      <c r="AP14" s="1"/>
      <c r="AQ14" s="1"/>
    </row>
    <row r="15" spans="1:52" ht="18.75" customHeight="1" thickBot="1" x14ac:dyDescent="0.2">
      <c r="A15" s="16"/>
      <c r="B15" s="17"/>
      <c r="C15" s="17"/>
      <c r="D15" s="17"/>
      <c r="E15" s="17"/>
      <c r="F15" s="18"/>
      <c r="G15" s="437" t="s">
        <v>339</v>
      </c>
      <c r="H15" s="438"/>
      <c r="I15" s="438"/>
      <c r="J15" s="439"/>
      <c r="K15" s="440"/>
      <c r="L15" s="441"/>
      <c r="M15" s="441"/>
      <c r="N15" s="441"/>
      <c r="O15" s="441"/>
      <c r="P15" s="441"/>
      <c r="Q15" s="441"/>
      <c r="R15" s="441"/>
      <c r="S15" s="441"/>
      <c r="T15" s="442"/>
      <c r="U15" s="443" t="s">
        <v>340</v>
      </c>
      <c r="V15" s="444"/>
      <c r="W15" s="444"/>
      <c r="X15" s="445"/>
      <c r="Y15" s="446"/>
      <c r="Z15" s="447"/>
      <c r="AA15" s="447"/>
      <c r="AB15" s="447"/>
      <c r="AC15" s="447"/>
      <c r="AD15" s="447"/>
      <c r="AE15" s="447"/>
      <c r="AF15" s="447"/>
      <c r="AG15" s="447"/>
      <c r="AH15" s="447"/>
      <c r="AI15" s="447"/>
      <c r="AJ15" s="447"/>
      <c r="AK15" s="447"/>
      <c r="AL15" s="448"/>
      <c r="AN15" s="33" t="s">
        <v>340</v>
      </c>
      <c r="AO15" s="323" t="str">
        <f>IF(Y15="","",Y15)</f>
        <v/>
      </c>
      <c r="AP15" s="1"/>
      <c r="AQ15" s="1"/>
    </row>
    <row r="16" spans="1:52" ht="9" customHeight="1" x14ac:dyDescent="0.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N16" s="33"/>
      <c r="AP16" s="1"/>
      <c r="AQ16" s="1"/>
    </row>
    <row r="17" spans="1:57" ht="15" customHeight="1" x14ac:dyDescent="0.15">
      <c r="A17" s="19" t="s">
        <v>341</v>
      </c>
      <c r="B17" s="20"/>
      <c r="C17" s="20"/>
      <c r="D17" s="20"/>
      <c r="E17" s="20"/>
      <c r="F17" s="20"/>
      <c r="G17" s="20"/>
      <c r="H17" s="20"/>
      <c r="I17" s="20"/>
      <c r="J17" s="20"/>
      <c r="K17" s="20"/>
      <c r="L17" s="20"/>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8"/>
      <c r="AN17" s="33"/>
      <c r="AZ17" s="1"/>
    </row>
    <row r="18" spans="1:57" ht="9" customHeight="1" x14ac:dyDescent="0.15">
      <c r="A18" s="262"/>
      <c r="B18" s="501" t="s">
        <v>342</v>
      </c>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191"/>
      <c r="AN18" s="33"/>
      <c r="AZ18" s="1"/>
    </row>
    <row r="19" spans="1:57" ht="16.5" customHeight="1" x14ac:dyDescent="0.15">
      <c r="A19" s="262"/>
      <c r="B19" s="501"/>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191"/>
      <c r="AN19" s="33"/>
      <c r="AZ19" s="1"/>
    </row>
    <row r="20" spans="1:57" ht="16.5" customHeight="1" x14ac:dyDescent="0.15">
      <c r="A20" s="262"/>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191"/>
      <c r="AN20" s="33"/>
      <c r="AZ20" s="1"/>
    </row>
    <row r="21" spans="1:57" ht="16.5" customHeight="1" thickBot="1" x14ac:dyDescent="0.2">
      <c r="A21" s="262"/>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191"/>
      <c r="AN21" s="33"/>
      <c r="AZ21" s="1"/>
    </row>
    <row r="22" spans="1:57" ht="15" customHeight="1" thickBot="1" x14ac:dyDescent="0.2">
      <c r="A22" s="263" t="s">
        <v>343</v>
      </c>
      <c r="B22" s="264"/>
      <c r="C22" s="264"/>
      <c r="D22" s="264"/>
      <c r="E22" s="264"/>
      <c r="F22" s="264"/>
      <c r="G22" s="264"/>
      <c r="H22" s="264"/>
      <c r="I22" s="264"/>
      <c r="J22" s="264"/>
      <c r="K22" s="264"/>
      <c r="L22" s="264"/>
      <c r="M22" s="66"/>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M22" s="90" t="s">
        <v>70</v>
      </c>
      <c r="AN22" s="33" t="s">
        <v>68</v>
      </c>
      <c r="AO22" s="323" t="str">
        <f>IF(K24="","",K24)</f>
        <v/>
      </c>
    </row>
    <row r="23" spans="1:57" ht="12" customHeight="1" thickBot="1" x14ac:dyDescent="0.2">
      <c r="A23" s="482" t="s">
        <v>344</v>
      </c>
      <c r="B23" s="483"/>
      <c r="C23" s="483"/>
      <c r="D23" s="483"/>
      <c r="E23" s="483"/>
      <c r="F23" s="484"/>
      <c r="G23" s="488" t="s">
        <v>345</v>
      </c>
      <c r="H23" s="489"/>
      <c r="I23" s="489"/>
      <c r="J23" s="490"/>
      <c r="K23" s="473"/>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5"/>
      <c r="AN23" s="33" t="s">
        <v>346</v>
      </c>
      <c r="AO23" s="323" t="str">
        <f>CONCATENATE(契約者情報!L25,契約者情報!N25,契約者情報!O25)</f>
        <v>－</v>
      </c>
    </row>
    <row r="24" spans="1:57" ht="21" customHeight="1" thickBot="1" x14ac:dyDescent="0.2">
      <c r="A24" s="485"/>
      <c r="B24" s="486"/>
      <c r="C24" s="486"/>
      <c r="D24" s="486"/>
      <c r="E24" s="486"/>
      <c r="F24" s="487"/>
      <c r="G24" s="476" t="s">
        <v>335</v>
      </c>
      <c r="H24" s="477"/>
      <c r="I24" s="477"/>
      <c r="J24" s="478"/>
      <c r="K24" s="479"/>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1"/>
      <c r="AN24" s="33" t="s">
        <v>11</v>
      </c>
      <c r="AO24" s="323" t="str">
        <f>IF(K26="","",K26)</f>
        <v/>
      </c>
    </row>
    <row r="25" spans="1:57" ht="12.75" customHeight="1" thickBot="1" x14ac:dyDescent="0.2">
      <c r="A25" s="22"/>
      <c r="B25" s="23"/>
      <c r="C25" s="23"/>
      <c r="D25" s="23"/>
      <c r="E25" s="23"/>
      <c r="F25" s="24"/>
      <c r="G25" s="453" t="s">
        <v>11</v>
      </c>
      <c r="H25" s="454"/>
      <c r="I25" s="454"/>
      <c r="J25" s="455"/>
      <c r="K25" s="25" t="s">
        <v>346</v>
      </c>
      <c r="L25" s="491"/>
      <c r="M25" s="491"/>
      <c r="N25" s="26" t="s">
        <v>347</v>
      </c>
      <c r="O25" s="460"/>
      <c r="P25" s="460"/>
      <c r="Q25" s="460"/>
      <c r="R25" s="266"/>
      <c r="S25" s="266"/>
      <c r="T25" s="266"/>
      <c r="U25" s="266"/>
      <c r="V25" s="266"/>
      <c r="W25" s="266"/>
      <c r="X25" s="266"/>
      <c r="Y25" s="266"/>
      <c r="Z25" s="266"/>
      <c r="AA25" s="266"/>
      <c r="AB25" s="266"/>
      <c r="AC25" s="266"/>
      <c r="AD25" s="266"/>
      <c r="AE25" s="266"/>
      <c r="AF25" s="266"/>
      <c r="AG25" s="266"/>
      <c r="AH25" s="266"/>
      <c r="AI25" s="266"/>
      <c r="AJ25" s="266"/>
      <c r="AK25" s="266"/>
      <c r="AL25" s="267"/>
      <c r="AN25" s="33" t="s">
        <v>10</v>
      </c>
      <c r="AO25" s="323" t="str">
        <f>IF(K27="","",K27)</f>
        <v/>
      </c>
    </row>
    <row r="26" spans="1:57" ht="19.5" customHeight="1" thickBot="1" x14ac:dyDescent="0.2">
      <c r="A26" s="22"/>
      <c r="B26" s="23"/>
      <c r="C26" s="23"/>
      <c r="D26" s="23"/>
      <c r="E26" s="23"/>
      <c r="F26" s="24"/>
      <c r="G26" s="456"/>
      <c r="H26" s="457"/>
      <c r="I26" s="457"/>
      <c r="J26" s="458"/>
      <c r="K26" s="461"/>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3"/>
      <c r="AN26" s="34" t="s">
        <v>71</v>
      </c>
      <c r="AO26" s="323" t="str">
        <f>IF(Y28="","",Y28)</f>
        <v/>
      </c>
    </row>
    <row r="27" spans="1:57" ht="12" customHeight="1" thickBot="1" x14ac:dyDescent="0.2">
      <c r="A27" s="22"/>
      <c r="B27" s="23"/>
      <c r="C27" s="23"/>
      <c r="D27" s="23"/>
      <c r="E27" s="23"/>
      <c r="F27" s="24"/>
      <c r="G27" s="453" t="s">
        <v>348</v>
      </c>
      <c r="H27" s="454"/>
      <c r="I27" s="454"/>
      <c r="J27" s="455"/>
      <c r="K27" s="467"/>
      <c r="L27" s="468"/>
      <c r="M27" s="468"/>
      <c r="N27" s="468"/>
      <c r="O27" s="468"/>
      <c r="P27" s="468"/>
      <c r="Q27" s="468"/>
      <c r="R27" s="468"/>
      <c r="S27" s="468"/>
      <c r="T27" s="469"/>
      <c r="U27" s="488" t="s">
        <v>349</v>
      </c>
      <c r="V27" s="489"/>
      <c r="W27" s="489"/>
      <c r="X27" s="490"/>
      <c r="Y27" s="473"/>
      <c r="Z27" s="474"/>
      <c r="AA27" s="474"/>
      <c r="AB27" s="474"/>
      <c r="AC27" s="474"/>
      <c r="AD27" s="474"/>
      <c r="AE27" s="474"/>
      <c r="AF27" s="474"/>
      <c r="AG27" s="474"/>
      <c r="AH27" s="474"/>
      <c r="AI27" s="474"/>
      <c r="AJ27" s="474"/>
      <c r="AK27" s="474"/>
      <c r="AL27" s="475"/>
      <c r="AN27" s="34" t="s">
        <v>6</v>
      </c>
      <c r="AO27" s="323" t="str">
        <f>IF(K29="","",K29)</f>
        <v/>
      </c>
    </row>
    <row r="28" spans="1:57" ht="19.5" customHeight="1" thickBot="1" x14ac:dyDescent="0.2">
      <c r="A28" s="22"/>
      <c r="B28" s="23"/>
      <c r="C28" s="23"/>
      <c r="D28" s="23"/>
      <c r="E28" s="23"/>
      <c r="F28" s="24"/>
      <c r="G28" s="464"/>
      <c r="H28" s="465"/>
      <c r="I28" s="465"/>
      <c r="J28" s="466"/>
      <c r="K28" s="461"/>
      <c r="L28" s="462"/>
      <c r="M28" s="462"/>
      <c r="N28" s="462"/>
      <c r="O28" s="462"/>
      <c r="P28" s="462"/>
      <c r="Q28" s="462"/>
      <c r="R28" s="462"/>
      <c r="S28" s="462"/>
      <c r="T28" s="463"/>
      <c r="U28" s="476" t="s">
        <v>71</v>
      </c>
      <c r="V28" s="477"/>
      <c r="W28" s="477"/>
      <c r="X28" s="478"/>
      <c r="Y28" s="479"/>
      <c r="Z28" s="480"/>
      <c r="AA28" s="480"/>
      <c r="AB28" s="480"/>
      <c r="AC28" s="480"/>
      <c r="AD28" s="480"/>
      <c r="AE28" s="480"/>
      <c r="AF28" s="480"/>
      <c r="AG28" s="480"/>
      <c r="AH28" s="480"/>
      <c r="AI28" s="480"/>
      <c r="AJ28" s="480"/>
      <c r="AK28" s="480"/>
      <c r="AL28" s="481"/>
      <c r="AN28" s="33" t="s">
        <v>350</v>
      </c>
      <c r="AO28" s="323" t="str">
        <f>IF(Y29="","",Y29)</f>
        <v/>
      </c>
      <c r="BE28" s="33"/>
    </row>
    <row r="29" spans="1:57" ht="19.5" customHeight="1" thickBot="1" x14ac:dyDescent="0.2">
      <c r="A29" s="27"/>
      <c r="B29" s="28"/>
      <c r="C29" s="28"/>
      <c r="D29" s="28"/>
      <c r="E29" s="28"/>
      <c r="F29" s="29"/>
      <c r="G29" s="437" t="s">
        <v>351</v>
      </c>
      <c r="H29" s="438"/>
      <c r="I29" s="438"/>
      <c r="J29" s="439"/>
      <c r="K29" s="440"/>
      <c r="L29" s="441"/>
      <c r="M29" s="441"/>
      <c r="N29" s="441"/>
      <c r="O29" s="441"/>
      <c r="P29" s="441"/>
      <c r="Q29" s="441"/>
      <c r="R29" s="441"/>
      <c r="S29" s="441"/>
      <c r="T29" s="442"/>
      <c r="U29" s="443" t="s">
        <v>350</v>
      </c>
      <c r="V29" s="444"/>
      <c r="W29" s="444"/>
      <c r="X29" s="445"/>
      <c r="Y29" s="446"/>
      <c r="Z29" s="447"/>
      <c r="AA29" s="447"/>
      <c r="AB29" s="447"/>
      <c r="AC29" s="447"/>
      <c r="AD29" s="447"/>
      <c r="AE29" s="447"/>
      <c r="AF29" s="447"/>
      <c r="AG29" s="447"/>
      <c r="AH29" s="447"/>
      <c r="AI29" s="447"/>
      <c r="AJ29" s="447"/>
      <c r="AK29" s="447"/>
      <c r="AL29" s="448"/>
      <c r="AN29" s="33"/>
      <c r="AO29" s="324"/>
    </row>
    <row r="30" spans="1:57" ht="15" customHeight="1" thickBot="1" x14ac:dyDescent="0.2">
      <c r="A30" s="263" t="s">
        <v>352</v>
      </c>
      <c r="B30" s="264"/>
      <c r="C30" s="264"/>
      <c r="D30" s="264"/>
      <c r="E30" s="264"/>
      <c r="F30" s="264"/>
      <c r="G30" s="264"/>
      <c r="H30" s="264"/>
      <c r="I30" s="264"/>
      <c r="J30" s="264"/>
      <c r="K30" s="264"/>
      <c r="L30" s="264"/>
      <c r="M30" s="66"/>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5"/>
      <c r="AM30" s="90" t="s">
        <v>69</v>
      </c>
      <c r="AN30" s="33" t="s">
        <v>68</v>
      </c>
      <c r="AO30" s="323" t="str">
        <f>IF(K32="","",K32)</f>
        <v/>
      </c>
    </row>
    <row r="31" spans="1:57" ht="12" customHeight="1" thickBot="1" x14ac:dyDescent="0.2">
      <c r="A31" s="482" t="s">
        <v>23</v>
      </c>
      <c r="B31" s="483"/>
      <c r="C31" s="483"/>
      <c r="D31" s="483"/>
      <c r="E31" s="483"/>
      <c r="F31" s="484"/>
      <c r="G31" s="488" t="s">
        <v>353</v>
      </c>
      <c r="H31" s="489"/>
      <c r="I31" s="489"/>
      <c r="J31" s="490"/>
      <c r="K31" s="473"/>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5"/>
      <c r="AN31" s="33" t="s">
        <v>346</v>
      </c>
      <c r="AO31" s="323" t="str">
        <f>CONCATENATE(契約者情報!L33,契約者情報!N33,契約者情報!O33)</f>
        <v>－</v>
      </c>
    </row>
    <row r="32" spans="1:57" ht="21" customHeight="1" thickBot="1" x14ac:dyDescent="0.2">
      <c r="A32" s="485"/>
      <c r="B32" s="486"/>
      <c r="C32" s="486"/>
      <c r="D32" s="486"/>
      <c r="E32" s="486"/>
      <c r="F32" s="487"/>
      <c r="G32" s="476" t="s">
        <v>354</v>
      </c>
      <c r="H32" s="477"/>
      <c r="I32" s="477"/>
      <c r="J32" s="478"/>
      <c r="K32" s="479"/>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1"/>
      <c r="AN32" s="33" t="s">
        <v>11</v>
      </c>
      <c r="AO32" s="323" t="str">
        <f>IF(K34="","",K34)</f>
        <v/>
      </c>
    </row>
    <row r="33" spans="1:75" ht="12" customHeight="1" thickBot="1" x14ac:dyDescent="0.2">
      <c r="A33" s="22"/>
      <c r="B33" s="23"/>
      <c r="C33" s="23"/>
      <c r="D33" s="23"/>
      <c r="E33" s="23"/>
      <c r="F33" s="24"/>
      <c r="G33" s="453" t="s">
        <v>11</v>
      </c>
      <c r="H33" s="454"/>
      <c r="I33" s="454"/>
      <c r="J33" s="455"/>
      <c r="K33" s="25" t="s">
        <v>346</v>
      </c>
      <c r="L33" s="459"/>
      <c r="M33" s="459"/>
      <c r="N33" s="26" t="s">
        <v>347</v>
      </c>
      <c r="O33" s="460"/>
      <c r="P33" s="460"/>
      <c r="Q33" s="460"/>
      <c r="R33" s="266"/>
      <c r="S33" s="266"/>
      <c r="T33" s="266"/>
      <c r="U33" s="266"/>
      <c r="V33" s="266"/>
      <c r="W33" s="266"/>
      <c r="X33" s="266"/>
      <c r="Y33" s="266"/>
      <c r="Z33" s="266"/>
      <c r="AA33" s="266"/>
      <c r="AB33" s="266"/>
      <c r="AC33" s="266"/>
      <c r="AD33" s="266"/>
      <c r="AE33" s="266"/>
      <c r="AF33" s="266"/>
      <c r="AG33" s="266"/>
      <c r="AH33" s="266"/>
      <c r="AI33" s="266"/>
      <c r="AJ33" s="266"/>
      <c r="AK33" s="266"/>
      <c r="AL33" s="267"/>
      <c r="AN33" s="33" t="s">
        <v>10</v>
      </c>
      <c r="AO33" s="323" t="str">
        <f>IF(K35="","",K35)</f>
        <v/>
      </c>
    </row>
    <row r="34" spans="1:75" ht="19.5" customHeight="1" thickBot="1" x14ac:dyDescent="0.2">
      <c r="A34" s="22"/>
      <c r="B34" s="23"/>
      <c r="C34" s="23"/>
      <c r="D34" s="23"/>
      <c r="E34" s="23"/>
      <c r="F34" s="24"/>
      <c r="G34" s="456"/>
      <c r="H34" s="457"/>
      <c r="I34" s="457"/>
      <c r="J34" s="458"/>
      <c r="K34" s="461"/>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3"/>
      <c r="AN34" s="34" t="s">
        <v>71</v>
      </c>
      <c r="AO34" s="323" t="str">
        <f>IF(Y36="","",Y36)</f>
        <v/>
      </c>
    </row>
    <row r="35" spans="1:75" ht="12" customHeight="1" thickBot="1" x14ac:dyDescent="0.2">
      <c r="A35" s="22"/>
      <c r="B35" s="23"/>
      <c r="C35" s="23"/>
      <c r="D35" s="23"/>
      <c r="E35" s="23"/>
      <c r="F35" s="24"/>
      <c r="G35" s="453" t="s">
        <v>348</v>
      </c>
      <c r="H35" s="454"/>
      <c r="I35" s="454"/>
      <c r="J35" s="455"/>
      <c r="K35" s="467"/>
      <c r="L35" s="468"/>
      <c r="M35" s="468"/>
      <c r="N35" s="468"/>
      <c r="O35" s="468"/>
      <c r="P35" s="468"/>
      <c r="Q35" s="468"/>
      <c r="R35" s="468"/>
      <c r="S35" s="468"/>
      <c r="T35" s="469"/>
      <c r="U35" s="470" t="s">
        <v>349</v>
      </c>
      <c r="V35" s="471"/>
      <c r="W35" s="471"/>
      <c r="X35" s="472"/>
      <c r="Y35" s="473"/>
      <c r="Z35" s="474"/>
      <c r="AA35" s="474"/>
      <c r="AB35" s="474"/>
      <c r="AC35" s="474"/>
      <c r="AD35" s="474"/>
      <c r="AE35" s="474"/>
      <c r="AF35" s="474"/>
      <c r="AG35" s="474"/>
      <c r="AH35" s="474"/>
      <c r="AI35" s="474"/>
      <c r="AJ35" s="474"/>
      <c r="AK35" s="474"/>
      <c r="AL35" s="475"/>
      <c r="AN35" s="34" t="s">
        <v>6</v>
      </c>
      <c r="AO35" s="323" t="str">
        <f>IF(K37="","",K37)</f>
        <v/>
      </c>
    </row>
    <row r="36" spans="1:75" ht="19.5" customHeight="1" thickBot="1" x14ac:dyDescent="0.2">
      <c r="A36" s="22"/>
      <c r="B36" s="23"/>
      <c r="C36" s="23"/>
      <c r="D36" s="23"/>
      <c r="E36" s="23"/>
      <c r="F36" s="24"/>
      <c r="G36" s="464"/>
      <c r="H36" s="465"/>
      <c r="I36" s="465"/>
      <c r="J36" s="466"/>
      <c r="K36" s="461"/>
      <c r="L36" s="462"/>
      <c r="M36" s="462"/>
      <c r="N36" s="462"/>
      <c r="O36" s="462"/>
      <c r="P36" s="462"/>
      <c r="Q36" s="462"/>
      <c r="R36" s="462"/>
      <c r="S36" s="462"/>
      <c r="T36" s="463"/>
      <c r="U36" s="476" t="s">
        <v>71</v>
      </c>
      <c r="V36" s="477"/>
      <c r="W36" s="477"/>
      <c r="X36" s="478"/>
      <c r="Y36" s="479"/>
      <c r="Z36" s="480"/>
      <c r="AA36" s="480"/>
      <c r="AB36" s="480"/>
      <c r="AC36" s="480"/>
      <c r="AD36" s="480"/>
      <c r="AE36" s="480"/>
      <c r="AF36" s="480"/>
      <c r="AG36" s="480"/>
      <c r="AH36" s="480"/>
      <c r="AI36" s="480"/>
      <c r="AJ36" s="480"/>
      <c r="AK36" s="480"/>
      <c r="AL36" s="481"/>
      <c r="AN36" s="33" t="s">
        <v>350</v>
      </c>
      <c r="AO36" s="323" t="str">
        <f>IF(Y37="","",Y37)</f>
        <v/>
      </c>
      <c r="AP36" s="34"/>
    </row>
    <row r="37" spans="1:75" ht="19.5" customHeight="1" thickBot="1" x14ac:dyDescent="0.2">
      <c r="A37" s="27"/>
      <c r="B37" s="28"/>
      <c r="C37" s="28"/>
      <c r="D37" s="28"/>
      <c r="E37" s="28"/>
      <c r="F37" s="29"/>
      <c r="G37" s="437" t="s">
        <v>351</v>
      </c>
      <c r="H37" s="438"/>
      <c r="I37" s="438"/>
      <c r="J37" s="439"/>
      <c r="K37" s="440"/>
      <c r="L37" s="441"/>
      <c r="M37" s="441"/>
      <c r="N37" s="441"/>
      <c r="O37" s="441"/>
      <c r="P37" s="441"/>
      <c r="Q37" s="441"/>
      <c r="R37" s="441"/>
      <c r="S37" s="441"/>
      <c r="T37" s="442"/>
      <c r="U37" s="443" t="s">
        <v>350</v>
      </c>
      <c r="V37" s="444"/>
      <c r="W37" s="444"/>
      <c r="X37" s="445"/>
      <c r="Y37" s="446"/>
      <c r="Z37" s="447"/>
      <c r="AA37" s="447"/>
      <c r="AB37" s="447"/>
      <c r="AC37" s="447"/>
      <c r="AD37" s="447"/>
      <c r="AE37" s="447"/>
      <c r="AF37" s="447"/>
      <c r="AG37" s="447"/>
      <c r="AH37" s="447"/>
      <c r="AI37" s="447"/>
      <c r="AJ37" s="447"/>
      <c r="AK37" s="447"/>
      <c r="AL37" s="448"/>
      <c r="AO37" s="34"/>
      <c r="AQ37" s="325">
        <f>MAX(AQ38:AQ39)</f>
        <v>0</v>
      </c>
      <c r="BA37" s="33"/>
    </row>
    <row r="38" spans="1:75" ht="18.75" customHeight="1" thickBot="1" x14ac:dyDescent="0.2">
      <c r="A38" s="418" t="s">
        <v>100</v>
      </c>
      <c r="B38" s="419"/>
      <c r="C38" s="419"/>
      <c r="D38" s="419"/>
      <c r="E38" s="419"/>
      <c r="F38" s="420"/>
      <c r="G38" s="449" t="s">
        <v>355</v>
      </c>
      <c r="H38" s="450"/>
      <c r="I38" s="326" t="s">
        <v>101</v>
      </c>
      <c r="J38" s="268"/>
      <c r="K38" s="268"/>
      <c r="L38" s="268"/>
      <c r="M38" s="268"/>
      <c r="N38" s="269"/>
      <c r="O38" s="268"/>
      <c r="P38" s="268"/>
      <c r="Q38" s="451" t="s">
        <v>103</v>
      </c>
      <c r="R38" s="451"/>
      <c r="S38" s="451"/>
      <c r="T38" s="451"/>
      <c r="U38" s="451"/>
      <c r="V38" s="451"/>
      <c r="W38" s="451"/>
      <c r="X38" s="451"/>
      <c r="Y38" s="451"/>
      <c r="Z38" s="451"/>
      <c r="AA38" s="451"/>
      <c r="AB38" s="451"/>
      <c r="AC38" s="451"/>
      <c r="AD38" s="451"/>
      <c r="AE38" s="451"/>
      <c r="AF38" s="451"/>
      <c r="AG38" s="451"/>
      <c r="AH38" s="451"/>
      <c r="AI38" s="451"/>
      <c r="AJ38" s="451"/>
      <c r="AK38" s="451"/>
      <c r="AL38" s="452"/>
      <c r="AN38" s="90" t="s">
        <v>100</v>
      </c>
      <c r="AO38" s="327" t="str">
        <f>IF(AQ37=0,"",VLOOKUP(AQ37,AQ38:AR39,2,0))</f>
        <v/>
      </c>
      <c r="AQ38" s="328" t="str">
        <f>IF($G38="■",1,"")</f>
        <v/>
      </c>
      <c r="AR38" s="328" t="str">
        <f>I38</f>
        <v xml:space="preserve"> 請求書</v>
      </c>
      <c r="BA38" s="33"/>
    </row>
    <row r="39" spans="1:75" ht="18.75" customHeight="1" thickBot="1" x14ac:dyDescent="0.2">
      <c r="A39" s="329"/>
      <c r="B39" s="330"/>
      <c r="C39" s="330"/>
      <c r="D39" s="330"/>
      <c r="E39" s="330"/>
      <c r="F39" s="331"/>
      <c r="G39" s="414" t="s">
        <v>47</v>
      </c>
      <c r="H39" s="415"/>
      <c r="I39" s="271" t="s">
        <v>102</v>
      </c>
      <c r="J39" s="270"/>
      <c r="K39" s="270"/>
      <c r="L39" s="270"/>
      <c r="M39" s="270"/>
      <c r="N39" s="271"/>
      <c r="O39" s="270"/>
      <c r="P39" s="270"/>
      <c r="Q39" s="416" t="s">
        <v>356</v>
      </c>
      <c r="R39" s="416"/>
      <c r="S39" s="416"/>
      <c r="T39" s="416"/>
      <c r="U39" s="416"/>
      <c r="V39" s="416"/>
      <c r="W39" s="416"/>
      <c r="X39" s="416"/>
      <c r="Y39" s="416"/>
      <c r="Z39" s="416"/>
      <c r="AA39" s="416"/>
      <c r="AB39" s="416"/>
      <c r="AC39" s="416"/>
      <c r="AD39" s="416"/>
      <c r="AE39" s="416"/>
      <c r="AF39" s="416"/>
      <c r="AG39" s="416"/>
      <c r="AH39" s="416"/>
      <c r="AI39" s="416"/>
      <c r="AJ39" s="416"/>
      <c r="AK39" s="416"/>
      <c r="AL39" s="417"/>
      <c r="AO39" s="34"/>
      <c r="AQ39" s="332" t="str">
        <f>IF($G39="■",1,"")</f>
        <v/>
      </c>
      <c r="AR39" s="328" t="str">
        <f>I39</f>
        <v xml:space="preserve"> 口座振替</v>
      </c>
      <c r="BA39" s="33"/>
    </row>
    <row r="40" spans="1:75" ht="18.75" customHeight="1" thickBot="1" x14ac:dyDescent="0.2">
      <c r="A40" s="418" t="s">
        <v>357</v>
      </c>
      <c r="B40" s="419"/>
      <c r="C40" s="419"/>
      <c r="D40" s="419"/>
      <c r="E40" s="419"/>
      <c r="F40" s="420"/>
      <c r="G40" s="421" t="s">
        <v>47</v>
      </c>
      <c r="H40" s="422"/>
      <c r="I40" s="269" t="s">
        <v>45</v>
      </c>
      <c r="J40" s="268"/>
      <c r="K40" s="268"/>
      <c r="L40" s="268"/>
      <c r="M40" s="268"/>
      <c r="N40" s="269"/>
      <c r="O40" s="268"/>
      <c r="P40" s="268"/>
      <c r="Q40" s="423" t="s">
        <v>13</v>
      </c>
      <c r="R40" s="423"/>
      <c r="S40" s="423"/>
      <c r="T40" s="423"/>
      <c r="U40" s="423"/>
      <c r="V40" s="423"/>
      <c r="W40" s="423"/>
      <c r="X40" s="423"/>
      <c r="Y40" s="423"/>
      <c r="Z40" s="423"/>
      <c r="AA40" s="423"/>
      <c r="AB40" s="423"/>
      <c r="AC40" s="423"/>
      <c r="AD40" s="423"/>
      <c r="AE40" s="423"/>
      <c r="AF40" s="423"/>
      <c r="AG40" s="423"/>
      <c r="AH40" s="423"/>
      <c r="AI40" s="423"/>
      <c r="AJ40" s="423"/>
      <c r="AK40" s="423"/>
      <c r="AL40" s="424"/>
      <c r="AN40" s="90" t="s">
        <v>66</v>
      </c>
      <c r="AO40" s="327" t="str">
        <f>IF(AQ40=0,"",VLOOKUP($AQ40,AQ41:AS42,3,0))</f>
        <v/>
      </c>
      <c r="AQ40" s="333">
        <f>MAX(AQ41:AQ42)</f>
        <v>0</v>
      </c>
      <c r="BA40" s="33"/>
    </row>
    <row r="41" spans="1:75" ht="18.75" customHeight="1" x14ac:dyDescent="0.15">
      <c r="A41" s="425" t="s">
        <v>358</v>
      </c>
      <c r="B41" s="426"/>
      <c r="C41" s="426"/>
      <c r="D41" s="426"/>
      <c r="E41" s="426"/>
      <c r="F41" s="427"/>
      <c r="G41" s="431" t="s">
        <v>47</v>
      </c>
      <c r="H41" s="432"/>
      <c r="I41" s="272" t="s">
        <v>46</v>
      </c>
      <c r="J41" s="273"/>
      <c r="K41" s="273"/>
      <c r="L41" s="273"/>
      <c r="M41" s="273"/>
      <c r="N41" s="272"/>
      <c r="O41" s="273"/>
      <c r="P41" s="273"/>
      <c r="Q41" s="433" t="s">
        <v>359</v>
      </c>
      <c r="R41" s="433"/>
      <c r="S41" s="433"/>
      <c r="T41" s="433"/>
      <c r="U41" s="433"/>
      <c r="V41" s="433"/>
      <c r="W41" s="433"/>
      <c r="X41" s="433"/>
      <c r="Y41" s="433"/>
      <c r="Z41" s="433"/>
      <c r="AA41" s="433"/>
      <c r="AB41" s="433"/>
      <c r="AC41" s="433"/>
      <c r="AD41" s="433"/>
      <c r="AE41" s="433"/>
      <c r="AF41" s="433"/>
      <c r="AG41" s="433"/>
      <c r="AH41" s="433"/>
      <c r="AI41" s="433"/>
      <c r="AJ41" s="433"/>
      <c r="AK41" s="433"/>
      <c r="AL41" s="434"/>
      <c r="AN41" s="33"/>
      <c r="AO41" s="34"/>
      <c r="AQ41" s="332" t="str">
        <f>IF($G40="■",1,"")</f>
        <v/>
      </c>
      <c r="AR41" s="328" t="str">
        <f>I40</f>
        <v xml:space="preserve"> 組織名称・部署名</v>
      </c>
      <c r="AS41" s="328" t="s">
        <v>29</v>
      </c>
      <c r="BA41" s="33"/>
    </row>
    <row r="42" spans="1:75" ht="18.75" customHeight="1" x14ac:dyDescent="0.15">
      <c r="A42" s="428"/>
      <c r="B42" s="429"/>
      <c r="C42" s="429"/>
      <c r="D42" s="429"/>
      <c r="E42" s="429"/>
      <c r="F42" s="430"/>
      <c r="G42" s="414" t="s">
        <v>47</v>
      </c>
      <c r="H42" s="415"/>
      <c r="I42" s="274" t="s">
        <v>360</v>
      </c>
      <c r="J42" s="275"/>
      <c r="K42" s="275"/>
      <c r="L42" s="275"/>
      <c r="M42" s="275"/>
      <c r="N42" s="274"/>
      <c r="O42" s="275"/>
      <c r="P42" s="275"/>
      <c r="Q42" s="435" t="s">
        <v>361</v>
      </c>
      <c r="R42" s="435"/>
      <c r="S42" s="435"/>
      <c r="T42" s="435"/>
      <c r="U42" s="435"/>
      <c r="V42" s="435"/>
      <c r="W42" s="435"/>
      <c r="X42" s="435"/>
      <c r="Y42" s="435"/>
      <c r="Z42" s="435"/>
      <c r="AA42" s="435"/>
      <c r="AB42" s="435"/>
      <c r="AC42" s="435"/>
      <c r="AD42" s="435"/>
      <c r="AE42" s="435"/>
      <c r="AF42" s="435"/>
      <c r="AG42" s="435"/>
      <c r="AH42" s="435"/>
      <c r="AI42" s="435"/>
      <c r="AJ42" s="435"/>
      <c r="AK42" s="435"/>
      <c r="AL42" s="436"/>
      <c r="AO42" s="34"/>
      <c r="AQ42" s="328" t="str">
        <f>IF($G41="■",1,"")</f>
        <v/>
      </c>
      <c r="AR42" s="328" t="str">
        <f>I41</f>
        <v xml:space="preserve"> 組織名称・部署名・担当者名</v>
      </c>
      <c r="AS42" s="328" t="s">
        <v>30</v>
      </c>
      <c r="BA42" s="33"/>
    </row>
    <row r="43" spans="1:75" ht="7.5" customHeight="1" x14ac:dyDescent="0.15">
      <c r="A43" s="36"/>
      <c r="B43" s="36"/>
      <c r="C43" s="36"/>
      <c r="D43" s="36"/>
      <c r="E43" s="36"/>
      <c r="F43" s="36"/>
      <c r="G43" s="36"/>
      <c r="H43" s="36"/>
      <c r="I43" s="36"/>
      <c r="J43" s="36"/>
      <c r="K43" s="36"/>
      <c r="L43" s="36"/>
      <c r="M43" s="36"/>
      <c r="N43" s="36"/>
      <c r="O43" s="36"/>
      <c r="P43" s="36"/>
      <c r="Q43" s="36"/>
      <c r="R43" s="36"/>
      <c r="S43" s="276"/>
      <c r="T43" s="276"/>
      <c r="U43" s="276"/>
      <c r="V43" s="276"/>
      <c r="W43" s="36"/>
      <c r="X43" s="36"/>
      <c r="Y43" s="36"/>
      <c r="Z43" s="36"/>
      <c r="AA43" s="36"/>
      <c r="AB43" s="36"/>
      <c r="AC43" s="36"/>
      <c r="AD43" s="36"/>
      <c r="AE43" s="36"/>
      <c r="AF43" s="36"/>
      <c r="AG43" s="36"/>
      <c r="AH43" s="36"/>
      <c r="AI43" s="36"/>
      <c r="AJ43" s="36"/>
      <c r="AK43" s="36"/>
      <c r="AL43" s="36"/>
      <c r="AQ43" s="334"/>
      <c r="AR43" s="334"/>
      <c r="AS43" s="334"/>
      <c r="AT43" s="334"/>
      <c r="AU43" s="334"/>
    </row>
    <row r="44" spans="1:75" s="2" customFormat="1" ht="16.5" customHeight="1" x14ac:dyDescent="0.15">
      <c r="A44" s="30"/>
      <c r="B44" s="30" t="s">
        <v>8</v>
      </c>
      <c r="C44" s="31"/>
      <c r="D44" s="31"/>
      <c r="E44" s="31"/>
      <c r="F44" s="31"/>
      <c r="G44" s="31"/>
      <c r="H44" s="31"/>
      <c r="I44" s="31"/>
      <c r="J44" s="31"/>
      <c r="K44" s="31"/>
      <c r="L44" s="31"/>
      <c r="M44" s="32"/>
      <c r="N44" s="32"/>
      <c r="O44" s="32"/>
      <c r="P44" s="32"/>
      <c r="Q44" s="32"/>
      <c r="R44" s="32"/>
      <c r="S44" s="32"/>
      <c r="T44" s="32"/>
      <c r="U44" s="32"/>
      <c r="V44" s="32"/>
      <c r="W44" s="31"/>
      <c r="X44" s="31"/>
      <c r="Y44" s="31"/>
      <c r="Z44" s="31"/>
      <c r="AA44" s="31"/>
      <c r="AB44" s="31"/>
      <c r="AC44" s="32"/>
      <c r="AD44" s="32"/>
      <c r="AE44" s="32"/>
      <c r="AF44" s="32"/>
      <c r="AG44" s="32"/>
      <c r="AH44" s="32"/>
      <c r="AI44" s="32"/>
      <c r="AJ44" s="32"/>
      <c r="AK44" s="32"/>
      <c r="AL44" s="32"/>
      <c r="AM44" s="90"/>
      <c r="AN44" s="33"/>
      <c r="AO44" s="33"/>
      <c r="AP44" s="33"/>
      <c r="AQ44" s="33"/>
      <c r="AR44" s="33"/>
      <c r="AS44" s="33"/>
      <c r="AT44" s="33"/>
      <c r="AU44" s="33"/>
      <c r="AV44" s="33"/>
      <c r="AW44" s="33"/>
      <c r="AX44" s="33"/>
      <c r="AY44" s="33"/>
      <c r="AZ44" s="33"/>
      <c r="BW44" s="1"/>
    </row>
    <row r="45" spans="1:75" s="2" customFormat="1" ht="16.5" customHeight="1" x14ac:dyDescent="0.15">
      <c r="A45" s="31"/>
      <c r="B45" s="365"/>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7"/>
      <c r="AL45" s="32"/>
      <c r="AM45" s="90"/>
      <c r="AN45" s="34"/>
      <c r="AO45" s="33"/>
      <c r="AP45" s="33"/>
      <c r="AQ45" s="33"/>
      <c r="AR45" s="33"/>
      <c r="AS45" s="33"/>
      <c r="AT45" s="33"/>
      <c r="AU45" s="33"/>
      <c r="AV45" s="33"/>
      <c r="AW45" s="33"/>
      <c r="AX45" s="33"/>
      <c r="AY45" s="33"/>
      <c r="AZ45" s="33"/>
    </row>
    <row r="46" spans="1:75" s="2" customFormat="1" ht="16.5" customHeight="1" x14ac:dyDescent="0.15">
      <c r="A46" s="31"/>
      <c r="B46" s="368"/>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70"/>
      <c r="AL46" s="32"/>
      <c r="AM46" s="90"/>
      <c r="AN46" s="34"/>
      <c r="AO46" s="33"/>
      <c r="AP46" s="33"/>
      <c r="AQ46" s="33"/>
      <c r="AR46" s="33"/>
      <c r="AS46" s="34"/>
      <c r="AT46" s="33"/>
      <c r="AU46" s="33"/>
      <c r="AV46" s="33"/>
      <c r="AW46" s="33"/>
      <c r="AX46" s="33"/>
      <c r="AY46" s="33"/>
      <c r="AZ46" s="33"/>
    </row>
    <row r="47" spans="1:75" s="2" customFormat="1" ht="16.5" customHeight="1" x14ac:dyDescent="0.15">
      <c r="A47" s="31"/>
      <c r="B47" s="368"/>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70"/>
      <c r="AL47" s="32"/>
      <c r="AM47" s="90"/>
      <c r="AN47" s="34"/>
      <c r="AO47" s="33"/>
      <c r="AP47" s="33"/>
      <c r="AQ47" s="33"/>
      <c r="AR47" s="33"/>
      <c r="AS47" s="34"/>
      <c r="AT47" s="33"/>
      <c r="AU47" s="33"/>
      <c r="AV47" s="33"/>
      <c r="AW47" s="33"/>
      <c r="AX47" s="33"/>
      <c r="AY47" s="33"/>
      <c r="AZ47" s="33"/>
    </row>
    <row r="48" spans="1:75" s="2" customFormat="1" ht="16.5" customHeight="1" x14ac:dyDescent="0.15">
      <c r="A48" s="31"/>
      <c r="B48" s="368"/>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70"/>
      <c r="AL48" s="32"/>
      <c r="AM48" s="90"/>
      <c r="AN48" s="34"/>
      <c r="AO48" s="33"/>
      <c r="AP48" s="33"/>
      <c r="AQ48" s="33"/>
      <c r="AR48" s="33"/>
      <c r="AS48" s="34"/>
      <c r="AT48" s="33"/>
      <c r="AU48" s="33"/>
      <c r="AV48" s="33"/>
      <c r="AW48" s="33"/>
      <c r="AX48" s="33"/>
      <c r="AY48" s="33"/>
      <c r="AZ48" s="33"/>
    </row>
    <row r="49" spans="1:75" ht="13.5" customHeight="1" thickBot="1" x14ac:dyDescent="0.2">
      <c r="A49" s="31"/>
      <c r="B49" s="371"/>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3"/>
      <c r="AL49" s="32"/>
      <c r="AT49" s="34"/>
      <c r="AU49" s="34"/>
      <c r="BW49" s="2"/>
    </row>
    <row r="50" spans="1:75" ht="13.5" customHeight="1" thickBot="1" x14ac:dyDescent="0.2">
      <c r="A50" s="335"/>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N50" s="33" t="s">
        <v>65</v>
      </c>
      <c r="AO50" s="323" t="e">
        <f>IF(#REF!="","",#REF!)</f>
        <v>#REF!</v>
      </c>
      <c r="AP50" s="90"/>
      <c r="BA50" s="33"/>
      <c r="BB50" s="33"/>
    </row>
    <row r="51" spans="1:75" ht="12" customHeight="1" thickTop="1" thickBot="1" x14ac:dyDescent="0.2">
      <c r="A51" s="374" t="s">
        <v>84</v>
      </c>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N51" s="1"/>
      <c r="AO51" s="1"/>
      <c r="AP51" s="90"/>
      <c r="AQ51" s="336" t="s">
        <v>28</v>
      </c>
      <c r="AY51" s="1"/>
      <c r="AZ51" s="1"/>
    </row>
    <row r="52" spans="1:75" s="97" customFormat="1" ht="19.5" thickBot="1" x14ac:dyDescent="0.2">
      <c r="A52" s="375"/>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89"/>
      <c r="AP52" s="89"/>
      <c r="AQ52" s="35" t="s">
        <v>28</v>
      </c>
      <c r="AR52" s="4"/>
      <c r="AS52" s="4"/>
      <c r="AT52" s="4"/>
      <c r="AU52" s="4"/>
      <c r="AV52" s="4"/>
      <c r="AW52" s="4"/>
      <c r="AX52" s="4"/>
    </row>
    <row r="53" spans="1:75" s="97" customFormat="1" ht="18.75" customHeight="1" thickBot="1" x14ac:dyDescent="0.2">
      <c r="A53" s="376" t="s">
        <v>362</v>
      </c>
      <c r="B53" s="377"/>
      <c r="C53" s="377"/>
      <c r="D53" s="377"/>
      <c r="E53" s="378"/>
      <c r="F53" s="388" t="s">
        <v>24</v>
      </c>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90"/>
      <c r="AM53" s="89"/>
      <c r="AN53" s="89"/>
      <c r="AO53" s="89"/>
      <c r="AP53" s="89"/>
      <c r="AQ53" s="91" t="s">
        <v>363</v>
      </c>
      <c r="AR53" s="9" t="str">
        <f>CONCATENATE(L55,N55,P55,R55,T55,V55,X55,Z55)</f>
        <v/>
      </c>
      <c r="AS53" s="4"/>
      <c r="AT53" s="4"/>
      <c r="AU53" s="4"/>
      <c r="AV53" s="4"/>
      <c r="AW53" s="4"/>
      <c r="AX53" s="4"/>
      <c r="AY53" s="4"/>
      <c r="AZ53" s="4"/>
      <c r="BA53" s="4"/>
    </row>
    <row r="54" spans="1:75" s="259" customFormat="1" ht="18.75" customHeight="1" thickBot="1" x14ac:dyDescent="0.2">
      <c r="A54" s="379"/>
      <c r="B54" s="380"/>
      <c r="C54" s="380"/>
      <c r="D54" s="380"/>
      <c r="E54" s="381"/>
      <c r="F54" s="391" t="s">
        <v>238</v>
      </c>
      <c r="G54" s="392"/>
      <c r="H54" s="392"/>
      <c r="I54" s="392"/>
      <c r="J54" s="392"/>
      <c r="K54" s="393"/>
      <c r="L54" s="295"/>
      <c r="M54" s="295"/>
      <c r="N54" s="295"/>
      <c r="O54" s="295"/>
      <c r="P54" s="295"/>
      <c r="Q54" s="295"/>
      <c r="R54" s="296"/>
      <c r="S54" s="301"/>
      <c r="T54" s="394" t="s">
        <v>239</v>
      </c>
      <c r="U54" s="395"/>
      <c r="V54" s="395"/>
      <c r="W54" s="395"/>
      <c r="X54" s="395"/>
      <c r="Y54" s="396"/>
      <c r="Z54" s="296"/>
      <c r="AA54" s="296"/>
      <c r="AB54" s="297"/>
      <c r="AC54" s="297"/>
      <c r="AD54" s="297"/>
      <c r="AE54" s="297"/>
      <c r="AF54" s="295"/>
      <c r="AG54" s="298"/>
      <c r="AH54" s="298"/>
      <c r="AI54" s="298"/>
      <c r="AJ54" s="298"/>
      <c r="AK54" s="298"/>
      <c r="AL54" s="299"/>
      <c r="AM54" s="89"/>
      <c r="AN54" s="95" t="s">
        <v>81</v>
      </c>
      <c r="AO54" s="89"/>
      <c r="AP54" s="89"/>
      <c r="AQ54" s="92" t="s">
        <v>12</v>
      </c>
      <c r="AR54" s="9" t="str">
        <f>IF(L56="","",L56)</f>
        <v/>
      </c>
      <c r="AS54" s="4"/>
      <c r="AT54" s="4"/>
      <c r="AU54" s="4"/>
      <c r="AV54" s="4"/>
      <c r="AW54" s="4"/>
      <c r="AX54" s="4"/>
      <c r="AY54" s="4"/>
      <c r="AZ54" s="4"/>
      <c r="BA54" s="4"/>
    </row>
    <row r="55" spans="1:75" s="97" customFormat="1" ht="18.75" customHeight="1" thickBot="1" x14ac:dyDescent="0.2">
      <c r="A55" s="379"/>
      <c r="B55" s="380"/>
      <c r="C55" s="380"/>
      <c r="D55" s="380"/>
      <c r="E55" s="381"/>
      <c r="F55" s="397" t="s">
        <v>364</v>
      </c>
      <c r="G55" s="395"/>
      <c r="H55" s="395"/>
      <c r="I55" s="395"/>
      <c r="J55" s="395"/>
      <c r="K55" s="396"/>
      <c r="L55" s="398"/>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400"/>
      <c r="AM55" s="89"/>
      <c r="AN55" s="94" t="s">
        <v>82</v>
      </c>
      <c r="AO55" s="9" t="str">
        <f>CONCATENATE(AR54," ",AR55)</f>
        <v xml:space="preserve"> </v>
      </c>
      <c r="AP55" s="89"/>
      <c r="AQ55" s="92" t="s">
        <v>33</v>
      </c>
      <c r="AR55" s="9" t="str">
        <f>IF(AF55="","",AF55)</f>
        <v/>
      </c>
      <c r="AS55" s="4"/>
      <c r="AT55" s="4"/>
      <c r="AU55" s="4"/>
      <c r="AV55" s="4"/>
      <c r="AW55" s="4"/>
      <c r="AX55" s="4"/>
      <c r="AY55" s="4"/>
      <c r="AZ55" s="4"/>
      <c r="BA55" s="4"/>
    </row>
    <row r="56" spans="1:75" s="97" customFormat="1" ht="18.75" customHeight="1" thickBot="1" x14ac:dyDescent="0.2">
      <c r="A56" s="382"/>
      <c r="B56" s="383"/>
      <c r="C56" s="383"/>
      <c r="D56" s="383"/>
      <c r="E56" s="384"/>
      <c r="F56" s="397" t="s">
        <v>240</v>
      </c>
      <c r="G56" s="395"/>
      <c r="H56" s="395"/>
      <c r="I56" s="395"/>
      <c r="J56" s="395"/>
      <c r="K56" s="396"/>
      <c r="L56" s="401"/>
      <c r="M56" s="402"/>
      <c r="N56" s="402"/>
      <c r="O56" s="402"/>
      <c r="P56" s="402"/>
      <c r="Q56" s="402"/>
      <c r="R56" s="402"/>
      <c r="S56" s="402"/>
      <c r="T56" s="402"/>
      <c r="U56" s="402"/>
      <c r="V56" s="402"/>
      <c r="W56" s="402"/>
      <c r="X56" s="402"/>
      <c r="Y56" s="402"/>
      <c r="Z56" s="402"/>
      <c r="AA56" s="403"/>
      <c r="AB56" s="394" t="s">
        <v>6</v>
      </c>
      <c r="AC56" s="395"/>
      <c r="AD56" s="395"/>
      <c r="AE56" s="396"/>
      <c r="AF56" s="399"/>
      <c r="AG56" s="399"/>
      <c r="AH56" s="399"/>
      <c r="AI56" s="399"/>
      <c r="AJ56" s="399"/>
      <c r="AK56" s="399"/>
      <c r="AL56" s="400"/>
      <c r="AM56" s="89"/>
      <c r="AN56" s="4" t="s">
        <v>365</v>
      </c>
      <c r="AO56" s="9" t="str">
        <f>IF(AR56="","",AR56)</f>
        <v/>
      </c>
      <c r="AP56" s="89"/>
      <c r="AQ56" s="92" t="s">
        <v>366</v>
      </c>
      <c r="AR56" s="9" t="str">
        <f>IF(AF56="","",AF56)</f>
        <v/>
      </c>
      <c r="AS56" s="4"/>
      <c r="AT56" s="4"/>
      <c r="AU56" s="4"/>
      <c r="AV56" s="4"/>
      <c r="AW56" s="4"/>
      <c r="AX56" s="4"/>
      <c r="AY56" s="4"/>
      <c r="AZ56" s="4"/>
      <c r="BA56" s="4"/>
    </row>
    <row r="57" spans="1:75" s="97" customFormat="1" ht="18.75" customHeight="1" thickBot="1" x14ac:dyDescent="0.2">
      <c r="A57" s="385"/>
      <c r="B57" s="386"/>
      <c r="C57" s="386"/>
      <c r="D57" s="386"/>
      <c r="E57" s="387"/>
      <c r="F57" s="404" t="s">
        <v>92</v>
      </c>
      <c r="G57" s="405"/>
      <c r="H57" s="405"/>
      <c r="I57" s="405"/>
      <c r="J57" s="405"/>
      <c r="K57" s="406"/>
      <c r="L57" s="407"/>
      <c r="M57" s="408"/>
      <c r="N57" s="408"/>
      <c r="O57" s="408"/>
      <c r="P57" s="408"/>
      <c r="Q57" s="408"/>
      <c r="R57" s="408"/>
      <c r="S57" s="408"/>
      <c r="T57" s="408"/>
      <c r="U57" s="408"/>
      <c r="V57" s="408"/>
      <c r="W57" s="408"/>
      <c r="X57" s="408"/>
      <c r="Y57" s="408"/>
      <c r="Z57" s="408"/>
      <c r="AA57" s="409"/>
      <c r="AB57" s="410" t="s">
        <v>7</v>
      </c>
      <c r="AC57" s="405"/>
      <c r="AD57" s="405"/>
      <c r="AE57" s="406"/>
      <c r="AF57" s="411"/>
      <c r="AG57" s="412"/>
      <c r="AH57" s="412"/>
      <c r="AI57" s="412"/>
      <c r="AJ57" s="412"/>
      <c r="AK57" s="412"/>
      <c r="AL57" s="413"/>
      <c r="AM57" s="89"/>
      <c r="AN57" s="3" t="s">
        <v>367</v>
      </c>
      <c r="AO57" s="9" t="str">
        <f>IF(AR57="","",AR57)</f>
        <v/>
      </c>
      <c r="AP57" s="89"/>
      <c r="AQ57" s="93" t="s">
        <v>34</v>
      </c>
      <c r="AR57" s="9" t="str">
        <f>IF(L57="","",L57)</f>
        <v/>
      </c>
      <c r="AS57" s="4"/>
      <c r="AT57" s="4"/>
      <c r="AU57" s="4"/>
      <c r="AV57" s="4"/>
      <c r="AW57" s="4"/>
      <c r="AX57" s="4"/>
      <c r="AY57" s="4"/>
      <c r="AZ57" s="4"/>
      <c r="BA57" s="4"/>
    </row>
    <row r="58" spans="1:75" ht="12" customHeight="1" x14ac:dyDescent="0.35">
      <c r="A58" s="337"/>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N58" s="90"/>
      <c r="AO58" s="90"/>
      <c r="AZ58" s="1"/>
    </row>
    <row r="59" spans="1:75" x14ac:dyDescent="0.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N59" s="33"/>
      <c r="AZ59" s="1"/>
    </row>
    <row r="60" spans="1:75" x14ac:dyDescent="0.15">
      <c r="AN60" s="33"/>
    </row>
    <row r="66" spans="37:37" x14ac:dyDescent="0.15">
      <c r="AK66" s="1" t="s">
        <v>368</v>
      </c>
    </row>
  </sheetData>
  <sheetProtection algorithmName="SHA-512" hashValue="ipXsGPlJDVwwhopD+elqHCOOeYXpMvrnh5evZaydEApGtJm6jlnMK2nvmvj0HNlYk+KPoCLqugD2nU/fcZ8v5w==" saltValue="dpMbw/98EI8+ZPmMgXMrAA==" spinCount="100000" sheet="1" objects="1" scenarios="1" selectLockedCells="1"/>
  <dataConsolidate/>
  <mergeCells count="97">
    <mergeCell ref="A1:AL1"/>
    <mergeCell ref="A3:AK4"/>
    <mergeCell ref="A5:G5"/>
    <mergeCell ref="H5:K5"/>
    <mergeCell ref="M5:N5"/>
    <mergeCell ref="P5:Q5"/>
    <mergeCell ref="A8:F9"/>
    <mergeCell ref="G8:J8"/>
    <mergeCell ref="K8:AF8"/>
    <mergeCell ref="AG8:AL8"/>
    <mergeCell ref="G9:J9"/>
    <mergeCell ref="K9:AF9"/>
    <mergeCell ref="AG9:AL14"/>
    <mergeCell ref="G10:J11"/>
    <mergeCell ref="L10:M10"/>
    <mergeCell ref="O10:Q10"/>
    <mergeCell ref="K11:AF11"/>
    <mergeCell ref="G12:J13"/>
    <mergeCell ref="K12:T13"/>
    <mergeCell ref="U12:X12"/>
    <mergeCell ref="Y12:AF12"/>
    <mergeCell ref="U13:X14"/>
    <mergeCell ref="Y13:AF14"/>
    <mergeCell ref="G14:J14"/>
    <mergeCell ref="K14:T14"/>
    <mergeCell ref="A23:F24"/>
    <mergeCell ref="G23:J23"/>
    <mergeCell ref="K23:AL23"/>
    <mergeCell ref="G24:J24"/>
    <mergeCell ref="K24:AL24"/>
    <mergeCell ref="G15:J15"/>
    <mergeCell ref="K15:T15"/>
    <mergeCell ref="U15:X15"/>
    <mergeCell ref="Y15:AL15"/>
    <mergeCell ref="B18:AK21"/>
    <mergeCell ref="G25:J26"/>
    <mergeCell ref="L25:M25"/>
    <mergeCell ref="O25:Q25"/>
    <mergeCell ref="K26:AL26"/>
    <mergeCell ref="G27:J28"/>
    <mergeCell ref="K27:T28"/>
    <mergeCell ref="U27:X27"/>
    <mergeCell ref="Y27:AL27"/>
    <mergeCell ref="U28:X28"/>
    <mergeCell ref="Y28:AL28"/>
    <mergeCell ref="G29:J29"/>
    <mergeCell ref="K29:T29"/>
    <mergeCell ref="U29:X29"/>
    <mergeCell ref="Y29:AL29"/>
    <mergeCell ref="A31:F32"/>
    <mergeCell ref="G31:J31"/>
    <mergeCell ref="K31:AL31"/>
    <mergeCell ref="G32:J32"/>
    <mergeCell ref="K32:AL32"/>
    <mergeCell ref="G33:J34"/>
    <mergeCell ref="L33:M33"/>
    <mergeCell ref="O33:Q33"/>
    <mergeCell ref="K34:AL34"/>
    <mergeCell ref="G35:J36"/>
    <mergeCell ref="K35:T36"/>
    <mergeCell ref="U35:X35"/>
    <mergeCell ref="Y35:AL35"/>
    <mergeCell ref="U36:X36"/>
    <mergeCell ref="Y36:AL36"/>
    <mergeCell ref="G37:J37"/>
    <mergeCell ref="K37:T37"/>
    <mergeCell ref="U37:X37"/>
    <mergeCell ref="Y37:AL37"/>
    <mergeCell ref="A38:F38"/>
    <mergeCell ref="G38:H38"/>
    <mergeCell ref="Q38:AL38"/>
    <mergeCell ref="A41:F42"/>
    <mergeCell ref="G41:H41"/>
    <mergeCell ref="Q41:AL41"/>
    <mergeCell ref="G42:H42"/>
    <mergeCell ref="Q42:AL42"/>
    <mergeCell ref="G39:H39"/>
    <mergeCell ref="Q39:AL39"/>
    <mergeCell ref="A40:F40"/>
    <mergeCell ref="G40:H40"/>
    <mergeCell ref="Q40:AL40"/>
    <mergeCell ref="B45:AK49"/>
    <mergeCell ref="A51:AL52"/>
    <mergeCell ref="A53:E57"/>
    <mergeCell ref="F53:AL53"/>
    <mergeCell ref="F54:K54"/>
    <mergeCell ref="T54:Y54"/>
    <mergeCell ref="F55:K55"/>
    <mergeCell ref="L55:AL55"/>
    <mergeCell ref="F56:K56"/>
    <mergeCell ref="L56:AA56"/>
    <mergeCell ref="AB56:AE56"/>
    <mergeCell ref="AF56:AL56"/>
    <mergeCell ref="F57:K57"/>
    <mergeCell ref="L57:AA57"/>
    <mergeCell ref="AB57:AE57"/>
    <mergeCell ref="AF57:AL57"/>
  </mergeCells>
  <phoneticPr fontId="2"/>
  <conditionalFormatting sqref="G38:H38">
    <cfRule type="expression" dxfId="39" priority="4">
      <formula>G39="■"</formula>
    </cfRule>
  </conditionalFormatting>
  <conditionalFormatting sqref="G38:H42">
    <cfRule type="containsText" dxfId="38" priority="6" operator="containsText" text="□">
      <formula>NOT(ISERROR(SEARCH("□",G38)))</formula>
    </cfRule>
  </conditionalFormatting>
  <conditionalFormatting sqref="G39:H39">
    <cfRule type="expression" dxfId="37" priority="5">
      <formula>G38="■"</formula>
    </cfRule>
  </conditionalFormatting>
  <conditionalFormatting sqref="G40:H40 G42:H42">
    <cfRule type="expression" dxfId="36" priority="2">
      <formula>$G$41="■"</formula>
    </cfRule>
  </conditionalFormatting>
  <conditionalFormatting sqref="G40:H41">
    <cfRule type="expression" dxfId="35" priority="1">
      <formula>$G$42="■"</formula>
    </cfRule>
  </conditionalFormatting>
  <conditionalFormatting sqref="G41:H42">
    <cfRule type="expression" dxfId="34" priority="3">
      <formula>$G$40="■"</formula>
    </cfRule>
  </conditionalFormatting>
  <conditionalFormatting sqref="H5:K5 M5:N5 P5:Q5 K8:AF9 L10:M10 O10:Q10 K11:AF11 Y12:AF14 K12:T15 Y15:AL15 K23:AL24 L25:M25 O25:Q25 K26:AL26 K27:T29 Y27:AL29 K31:AL32 L33:M33 O33:Q33 K34:AL34 K35:T37 Y35:AL37">
    <cfRule type="containsBlanks" dxfId="33" priority="7">
      <formula>LEN(TRIM(H5))=0</formula>
    </cfRule>
  </conditionalFormatting>
  <dataValidations count="10">
    <dataValidation imeMode="disabled" allowBlank="1" showInputMessage="1" showErrorMessage="1" sqref="L25 O25 L33 O33" xr:uid="{00000000-0002-0000-0200-000000000000}"/>
    <dataValidation imeMode="hiragana" allowBlank="1" showInputMessage="1" showErrorMessage="1" sqref="K26 K34 K11 A51:A52 A50:AL50 F52" xr:uid="{00000000-0002-0000-0200-000001000000}"/>
    <dataValidation imeMode="off" allowBlank="1" showInputMessage="1" showErrorMessage="1" sqref="H5" xr:uid="{00000000-0002-0000-0200-000002000000}"/>
    <dataValidation imeMode="halfAlpha" allowBlank="1" showInputMessage="1" showErrorMessage="1" sqref="O10 L10 K15:T15 Y15:AL15 K37:T37 Y37:AL37 K29:T29 Y29:AL29 AF57:AL57 L57" xr:uid="{00000000-0002-0000-0200-000003000000}"/>
    <dataValidation imeMode="fullKatakana" allowBlank="1" showInputMessage="1" showErrorMessage="1" sqref="K8:AF8 Y12:AF12 K23:AL23 Y27:AL27 Y35:AL35 K31:AL31" xr:uid="{00000000-0002-0000-0200-000004000000}"/>
    <dataValidation type="textLength" operator="lessThanOrEqual" allowBlank="1" showInputMessage="1" showErrorMessage="1" error="部署名は15文字以内でご指定ください" sqref="K12 K27 K35" xr:uid="{00000000-0002-0000-0200-000005000000}">
      <formula1>15</formula1>
    </dataValidation>
    <dataValidation type="textLength" operator="lessThanOrEqual" allowBlank="1" showInputMessage="1" showErrorMessage="1" error="会社名/組織名は18文字以内でご指定ください" sqref="L56" xr:uid="{00000000-0002-0000-0200-000006000000}">
      <formula1>18</formula1>
    </dataValidation>
    <dataValidation type="textLength" operator="lessThanOrEqual" allowBlank="1" showInputMessage="1" showErrorMessage="1" error="10文字以内でご指定ください。" sqref="Y13:AF14 Y28:AL28 Y36:AL36" xr:uid="{00000000-0002-0000-0200-000007000000}">
      <formula1>10</formula1>
    </dataValidation>
    <dataValidation type="list" allowBlank="1" showInputMessage="1" showErrorMessage="1" sqref="G38:H42" xr:uid="{00000000-0002-0000-0200-000008000000}">
      <formula1>"□,■"</formula1>
    </dataValidation>
    <dataValidation imeMode="hiragana" operator="lessThanOrEqual" allowBlank="1" showInputMessage="1" showErrorMessage="1" sqref="K9:AF9 K24:AL24 K32:AL32" xr:uid="{00000000-0002-0000-0200-000009000000}"/>
  </dataValidations>
  <printOptions horizontalCentered="1"/>
  <pageMargins left="0.39370078740157483" right="0.39370078740157483" top="0.59055118110236227" bottom="0.39370078740157483" header="0.35433070866141736" footer="0.11811023622047245"/>
  <pageSetup paperSize="9" scale="87" orientation="portrait" useFirstPageNumber="1" r:id="rId1"/>
  <headerFooter alignWithMargins="0">
    <oddFooter>&amp;R&amp;"Meiryo UI,標準"&amp;9V-CUBE ONE_application_202004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4209" r:id="rId4" name="Group Box 1">
              <controlPr defaultSize="0" autoFill="0" autoPict="0">
                <anchor moveWithCells="1">
                  <from>
                    <xdr:col>0</xdr:col>
                    <xdr:colOff>19050</xdr:colOff>
                    <xdr:row>0</xdr:row>
                    <xdr:rowOff>209550</xdr:rowOff>
                  </from>
                  <to>
                    <xdr:col>2</xdr:col>
                    <xdr:colOff>19050</xdr:colOff>
                    <xdr:row>0</xdr:row>
                    <xdr:rowOff>238125</xdr:rowOff>
                  </to>
                </anchor>
              </controlPr>
            </control>
          </mc:Choice>
        </mc:AlternateContent>
        <mc:AlternateContent xmlns:mc="http://schemas.openxmlformats.org/markup-compatibility/2006">
          <mc:Choice Requires="x14">
            <control shapeId="94210" r:id="rId5" name="Group Box 2">
              <controlPr defaultSize="0" autoFill="0" autoPict="0">
                <anchor moveWithCells="1">
                  <from>
                    <xdr:col>0</xdr:col>
                    <xdr:colOff>76200</xdr:colOff>
                    <xdr:row>4</xdr:row>
                    <xdr:rowOff>0</xdr:rowOff>
                  </from>
                  <to>
                    <xdr:col>2</xdr:col>
                    <xdr:colOff>57150</xdr:colOff>
                    <xdr:row>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pageSetUpPr fitToPage="1"/>
  </sheetPr>
  <dimension ref="A1:AP53"/>
  <sheetViews>
    <sheetView showGridLines="0" tabSelected="1" view="pageBreakPreview" zoomScaleNormal="100" zoomScaleSheetLayoutView="100" workbookViewId="0">
      <selection activeCell="AH17" sqref="AH17"/>
    </sheetView>
  </sheetViews>
  <sheetFormatPr defaultColWidth="2.625" defaultRowHeight="18.75" x14ac:dyDescent="0.15"/>
  <cols>
    <col min="1" max="40" width="2.875" style="1" customWidth="1"/>
    <col min="41" max="41" width="4.25" style="1" customWidth="1"/>
    <col min="42" max="16384" width="2.625" style="1"/>
  </cols>
  <sheetData>
    <row r="1" spans="1:40" ht="27" customHeight="1" thickBot="1" x14ac:dyDescent="0.2">
      <c r="A1" s="523" t="s">
        <v>393</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row>
    <row r="2" spans="1:40" ht="12.75" customHeight="1" thickTop="1" x14ac:dyDescent="0.15">
      <c r="A2" s="304"/>
      <c r="B2" s="5"/>
      <c r="C2" s="5"/>
      <c r="D2" s="5"/>
      <c r="E2" s="5"/>
      <c r="F2" s="5"/>
      <c r="G2" s="5"/>
      <c r="H2" s="5"/>
      <c r="I2" s="5"/>
      <c r="J2" s="5"/>
      <c r="K2" s="5"/>
      <c r="L2" s="5"/>
      <c r="M2" s="5"/>
      <c r="N2" s="5"/>
      <c r="O2" s="5"/>
      <c r="P2" s="5"/>
      <c r="Q2" s="5"/>
      <c r="R2" s="5"/>
      <c r="S2" s="5"/>
      <c r="T2" s="5"/>
      <c r="U2" s="5"/>
      <c r="V2" s="5"/>
      <c r="W2" s="5"/>
      <c r="X2" s="5"/>
      <c r="Y2" s="5"/>
      <c r="Z2" s="5"/>
      <c r="AA2" s="5"/>
      <c r="AB2" s="5"/>
      <c r="AC2" s="5"/>
      <c r="AD2" s="5"/>
      <c r="AF2" s="5"/>
      <c r="AG2" s="6"/>
      <c r="AH2" s="7"/>
      <c r="AI2" s="6"/>
      <c r="AJ2" s="5"/>
      <c r="AM2" s="5"/>
      <c r="AN2" s="5"/>
    </row>
    <row r="3" spans="1:40" ht="12.75" customHeight="1" x14ac:dyDescent="0.15">
      <c r="A3" s="305" t="s">
        <v>264</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7"/>
    </row>
    <row r="4" spans="1:40" ht="12.75" customHeigh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7"/>
    </row>
    <row r="5" spans="1:40" ht="17.25" customHeight="1" x14ac:dyDescent="0.15">
      <c r="A5" s="584" t="s">
        <v>26</v>
      </c>
      <c r="B5" s="585"/>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row>
    <row r="6" spans="1:40" ht="22.5" customHeight="1" x14ac:dyDescent="0.15">
      <c r="A6" s="581" t="s">
        <v>86</v>
      </c>
      <c r="B6" s="582"/>
      <c r="C6" s="582"/>
      <c r="D6" s="582"/>
      <c r="E6" s="582"/>
      <c r="F6" s="582"/>
      <c r="G6" s="583"/>
      <c r="H6" s="578"/>
      <c r="I6" s="579"/>
      <c r="J6" s="579"/>
      <c r="K6" s="579"/>
      <c r="L6" s="579"/>
      <c r="M6" s="579"/>
      <c r="N6" s="579"/>
      <c r="O6" s="579"/>
      <c r="P6" s="579"/>
      <c r="Q6" s="579"/>
      <c r="R6" s="579"/>
      <c r="S6" s="579"/>
      <c r="T6" s="579"/>
      <c r="U6" s="579"/>
      <c r="V6" s="579"/>
      <c r="W6" s="580"/>
      <c r="X6" s="225" t="s">
        <v>225</v>
      </c>
      <c r="Y6" s="170"/>
      <c r="Z6" s="168"/>
      <c r="AA6" s="168"/>
      <c r="AB6" s="168"/>
      <c r="AC6" s="168"/>
      <c r="AD6" s="168"/>
      <c r="AE6" s="168"/>
      <c r="AF6" s="168"/>
      <c r="AG6" s="168"/>
      <c r="AH6" s="168"/>
      <c r="AI6" s="168"/>
      <c r="AJ6" s="168"/>
      <c r="AK6" s="168"/>
      <c r="AL6" s="168"/>
      <c r="AM6" s="168"/>
      <c r="AN6" s="226"/>
    </row>
    <row r="7" spans="1:40" ht="22.5" customHeight="1" x14ac:dyDescent="0.15">
      <c r="A7" s="570" t="s">
        <v>167</v>
      </c>
      <c r="B7" s="571"/>
      <c r="C7" s="571"/>
      <c r="D7" s="571"/>
      <c r="E7" s="571"/>
      <c r="F7" s="571"/>
      <c r="G7" s="571"/>
      <c r="H7" s="578"/>
      <c r="I7" s="579"/>
      <c r="J7" s="579"/>
      <c r="K7" s="579"/>
      <c r="L7" s="579"/>
      <c r="M7" s="579"/>
      <c r="N7" s="579"/>
      <c r="O7" s="579"/>
      <c r="P7" s="579"/>
      <c r="Q7" s="579"/>
      <c r="R7" s="579"/>
      <c r="S7" s="579"/>
      <c r="T7" s="579"/>
      <c r="U7" s="579"/>
      <c r="V7" s="579"/>
      <c r="W7" s="580"/>
      <c r="X7" s="225" t="s">
        <v>183</v>
      </c>
      <c r="Y7" s="170"/>
      <c r="Z7" s="168"/>
      <c r="AA7" s="168"/>
      <c r="AB7" s="168"/>
      <c r="AC7" s="168"/>
      <c r="AD7" s="168"/>
      <c r="AE7" s="168"/>
      <c r="AF7" s="168"/>
      <c r="AG7" s="168"/>
      <c r="AH7" s="168"/>
      <c r="AI7" s="168"/>
      <c r="AJ7" s="168"/>
      <c r="AK7" s="168"/>
      <c r="AL7" s="168"/>
      <c r="AM7" s="168"/>
      <c r="AN7" s="169"/>
    </row>
    <row r="8" spans="1:40" ht="22.5" customHeight="1" x14ac:dyDescent="0.15">
      <c r="A8" s="570" t="s">
        <v>224</v>
      </c>
      <c r="B8" s="571"/>
      <c r="C8" s="571"/>
      <c r="D8" s="571"/>
      <c r="E8" s="571"/>
      <c r="F8" s="571"/>
      <c r="G8" s="571"/>
      <c r="H8" s="572"/>
      <c r="I8" s="573"/>
      <c r="J8" s="573"/>
      <c r="K8" s="573"/>
      <c r="L8" s="573"/>
      <c r="M8" s="573"/>
      <c r="N8" s="573"/>
      <c r="O8" s="573"/>
      <c r="P8" s="573"/>
      <c r="Q8" s="573"/>
      <c r="R8" s="573"/>
      <c r="S8" s="573"/>
      <c r="T8" s="573"/>
      <c r="U8" s="573"/>
      <c r="V8" s="573"/>
      <c r="W8" s="574"/>
      <c r="X8" s="225" t="s">
        <v>226</v>
      </c>
      <c r="Y8" s="170"/>
      <c r="Z8" s="168"/>
      <c r="AA8" s="168"/>
      <c r="AB8" s="168"/>
      <c r="AC8" s="168"/>
      <c r="AD8" s="168"/>
      <c r="AE8" s="168"/>
      <c r="AF8" s="168"/>
      <c r="AG8" s="168"/>
      <c r="AH8" s="168"/>
      <c r="AI8" s="168"/>
      <c r="AJ8" s="168"/>
      <c r="AK8" s="168"/>
      <c r="AL8" s="168"/>
      <c r="AM8" s="168"/>
      <c r="AN8" s="169"/>
    </row>
    <row r="9" spans="1:40" ht="22.5" customHeight="1" x14ac:dyDescent="0.15">
      <c r="A9" s="938" t="s">
        <v>47</v>
      </c>
      <c r="B9" s="939" t="s">
        <v>370</v>
      </c>
      <c r="C9" s="940"/>
      <c r="D9" s="940"/>
      <c r="E9" s="941"/>
      <c r="F9" s="941"/>
      <c r="G9" s="942"/>
      <c r="H9" s="345" t="s">
        <v>392</v>
      </c>
      <c r="I9" s="258"/>
      <c r="J9" s="258"/>
      <c r="K9" s="258"/>
      <c r="L9" s="258"/>
      <c r="M9" s="258"/>
      <c r="N9" s="258"/>
      <c r="O9" s="258"/>
      <c r="P9" s="258"/>
      <c r="Q9" s="258"/>
      <c r="R9" s="258"/>
      <c r="S9" s="258"/>
      <c r="T9" s="258"/>
      <c r="U9" s="258"/>
      <c r="V9" s="258"/>
      <c r="W9" s="258"/>
      <c r="X9" s="252"/>
      <c r="Y9" s="33"/>
    </row>
    <row r="10" spans="1:40" ht="22.5" customHeight="1" x14ac:dyDescent="0.15">
      <c r="A10" s="338" t="s">
        <v>47</v>
      </c>
      <c r="B10" s="339" t="s">
        <v>371</v>
      </c>
      <c r="C10" s="340"/>
      <c r="D10" s="340"/>
      <c r="E10" s="586"/>
      <c r="F10" s="586"/>
      <c r="G10" s="587"/>
      <c r="H10" s="575" t="s">
        <v>229</v>
      </c>
      <c r="I10" s="576"/>
      <c r="J10" s="576"/>
      <c r="K10" s="577"/>
      <c r="L10" s="292"/>
      <c r="M10" s="293"/>
      <c r="N10" s="293"/>
      <c r="O10" s="293"/>
      <c r="P10" s="293"/>
      <c r="Q10" s="293"/>
      <c r="R10" s="293"/>
      <c r="S10" s="294"/>
      <c r="T10" s="575" t="s">
        <v>236</v>
      </c>
      <c r="U10" s="576"/>
      <c r="V10" s="576"/>
      <c r="W10" s="577"/>
      <c r="X10" s="311"/>
      <c r="Y10" s="309"/>
      <c r="Z10" s="309"/>
      <c r="AA10" s="309"/>
      <c r="AB10" s="310"/>
    </row>
    <row r="11" spans="1:40" ht="9" customHeight="1" x14ac:dyDescent="0.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row>
    <row r="12" spans="1:40" ht="17.25" customHeight="1" x14ac:dyDescent="0.15">
      <c r="A12" s="142" t="s">
        <v>259</v>
      </c>
      <c r="B12" s="143"/>
      <c r="C12" s="143"/>
      <c r="D12" s="143"/>
      <c r="E12" s="143"/>
      <c r="F12" s="143"/>
      <c r="G12" s="143"/>
      <c r="H12" s="143"/>
      <c r="I12" s="143"/>
      <c r="J12" s="143"/>
      <c r="K12" s="143"/>
      <c r="L12" s="143"/>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251"/>
    </row>
    <row r="13" spans="1:40" ht="17.25" customHeight="1" x14ac:dyDescent="0.15">
      <c r="A13" s="911" t="s">
        <v>378</v>
      </c>
      <c r="B13" s="912"/>
      <c r="C13" s="912"/>
      <c r="D13" s="912"/>
      <c r="E13" s="912"/>
      <c r="F13" s="912"/>
      <c r="G13" s="912"/>
      <c r="H13" s="912"/>
      <c r="I13" s="912"/>
      <c r="J13" s="912"/>
      <c r="K13" s="912"/>
      <c r="L13" s="912"/>
      <c r="M13" s="913"/>
      <c r="N13" s="913"/>
      <c r="O13" s="913"/>
      <c r="P13" s="913"/>
      <c r="Q13" s="913"/>
      <c r="R13" s="913"/>
      <c r="S13" s="913"/>
      <c r="T13" s="913"/>
      <c r="U13" s="914"/>
      <c r="V13" s="914"/>
      <c r="W13" s="914"/>
      <c r="X13" s="914"/>
      <c r="Y13" s="914"/>
      <c r="Z13" s="914"/>
      <c r="AA13" s="914"/>
      <c r="AB13" s="914"/>
      <c r="AC13" s="914"/>
      <c r="AD13" s="914"/>
      <c r="AE13" s="914"/>
      <c r="AF13" s="914"/>
      <c r="AG13" s="914"/>
      <c r="AH13" s="914"/>
      <c r="AI13" s="914"/>
      <c r="AJ13" s="914"/>
      <c r="AK13" s="914"/>
      <c r="AL13" s="914"/>
      <c r="AM13" s="914"/>
      <c r="AN13" s="915"/>
    </row>
    <row r="14" spans="1:40" ht="22.5" customHeight="1" x14ac:dyDescent="0.15">
      <c r="A14" s="916" t="s">
        <v>241</v>
      </c>
      <c r="B14" s="917"/>
      <c r="C14" s="917"/>
      <c r="D14" s="917"/>
      <c r="E14" s="917"/>
      <c r="F14" s="917"/>
      <c r="G14" s="918"/>
      <c r="H14" s="919"/>
      <c r="I14" s="920"/>
      <c r="J14" s="920"/>
      <c r="K14" s="920"/>
      <c r="L14" s="920"/>
      <c r="M14" s="920"/>
      <c r="N14" s="920"/>
      <c r="O14" s="920"/>
      <c r="P14" s="920"/>
      <c r="Q14" s="920"/>
      <c r="R14" s="920"/>
      <c r="S14" s="920"/>
      <c r="T14" s="920"/>
      <c r="U14" s="920"/>
      <c r="V14" s="920"/>
      <c r="W14" s="921"/>
      <c r="X14" s="922"/>
      <c r="Y14" s="923"/>
      <c r="Z14" s="923"/>
      <c r="AA14" s="923"/>
      <c r="AB14" s="923"/>
      <c r="AC14" s="923"/>
      <c r="AD14" s="923"/>
      <c r="AE14" s="923"/>
      <c r="AF14" s="923"/>
      <c r="AG14" s="923"/>
      <c r="AH14" s="923"/>
      <c r="AI14" s="923"/>
      <c r="AJ14" s="923"/>
      <c r="AK14" s="923"/>
      <c r="AL14" s="923"/>
      <c r="AM14" s="923"/>
      <c r="AN14" s="924"/>
    </row>
    <row r="15" spans="1:40" ht="22.5" customHeight="1" x14ac:dyDescent="0.15">
      <c r="A15" s="925" t="s">
        <v>242</v>
      </c>
      <c r="B15" s="926"/>
      <c r="C15" s="926"/>
      <c r="D15" s="926"/>
      <c r="E15" s="926"/>
      <c r="F15" s="926"/>
      <c r="G15" s="926"/>
      <c r="H15" s="919"/>
      <c r="I15" s="920"/>
      <c r="J15" s="920"/>
      <c r="K15" s="920"/>
      <c r="L15" s="920"/>
      <c r="M15" s="920"/>
      <c r="N15" s="920"/>
      <c r="O15" s="920"/>
      <c r="P15" s="920"/>
      <c r="Q15" s="920"/>
      <c r="R15" s="920"/>
      <c r="S15" s="920"/>
      <c r="T15" s="920"/>
      <c r="U15" s="920"/>
      <c r="V15" s="920"/>
      <c r="W15" s="921"/>
      <c r="X15" s="922"/>
      <c r="Y15" s="923"/>
      <c r="Z15" s="923"/>
      <c r="AA15" s="923"/>
      <c r="AB15" s="923"/>
      <c r="AC15" s="923"/>
      <c r="AD15" s="923"/>
      <c r="AE15" s="923"/>
      <c r="AF15" s="923"/>
      <c r="AG15" s="923"/>
      <c r="AH15" s="923"/>
      <c r="AI15" s="923"/>
      <c r="AJ15" s="923"/>
      <c r="AK15" s="923"/>
      <c r="AL15" s="923"/>
      <c r="AM15" s="923"/>
      <c r="AN15" s="924"/>
    </row>
    <row r="16" spans="1:40" ht="17.25" customHeight="1" x14ac:dyDescent="0.15">
      <c r="A16" s="911" t="s">
        <v>379</v>
      </c>
      <c r="B16" s="912"/>
      <c r="C16" s="912"/>
      <c r="D16" s="912"/>
      <c r="E16" s="912"/>
      <c r="F16" s="912"/>
      <c r="G16" s="912"/>
      <c r="H16" s="912"/>
      <c r="I16" s="912"/>
      <c r="J16" s="912"/>
      <c r="K16" s="912"/>
      <c r="L16" s="912"/>
      <c r="M16" s="913"/>
      <c r="N16" s="913"/>
      <c r="O16" s="913"/>
      <c r="P16" s="913"/>
      <c r="Q16" s="913"/>
      <c r="R16" s="913"/>
      <c r="S16" s="913"/>
      <c r="T16" s="913"/>
      <c r="U16" s="914"/>
      <c r="V16" s="914"/>
      <c r="W16" s="914"/>
      <c r="X16" s="914"/>
      <c r="Y16" s="914"/>
      <c r="Z16" s="914"/>
      <c r="AA16" s="914"/>
      <c r="AB16" s="914"/>
      <c r="AC16" s="914"/>
      <c r="AD16" s="914"/>
      <c r="AE16" s="914"/>
      <c r="AF16" s="914"/>
      <c r="AG16" s="914"/>
      <c r="AH16" s="914"/>
      <c r="AI16" s="914"/>
      <c r="AJ16" s="914"/>
      <c r="AK16" s="914"/>
      <c r="AL16" s="914"/>
      <c r="AM16" s="914"/>
      <c r="AN16" s="915"/>
    </row>
    <row r="17" spans="1:40" ht="22.5" customHeight="1" x14ac:dyDescent="0.15">
      <c r="A17" s="925" t="s">
        <v>263</v>
      </c>
      <c r="B17" s="926"/>
      <c r="C17" s="926"/>
      <c r="D17" s="926"/>
      <c r="E17" s="926"/>
      <c r="F17" s="926"/>
      <c r="G17" s="926"/>
      <c r="H17" s="919"/>
      <c r="I17" s="920"/>
      <c r="J17" s="920"/>
      <c r="K17" s="920"/>
      <c r="L17" s="920"/>
      <c r="M17" s="920"/>
      <c r="N17" s="920"/>
      <c r="O17" s="920"/>
      <c r="P17" s="920"/>
      <c r="Q17" s="920"/>
      <c r="R17" s="920"/>
      <c r="S17" s="920"/>
      <c r="T17" s="920"/>
      <c r="U17" s="920"/>
      <c r="V17" s="920"/>
      <c r="W17" s="921"/>
      <c r="X17" s="927"/>
      <c r="Y17" s="928"/>
      <c r="Z17" s="929"/>
      <c r="AA17" s="929"/>
      <c r="AB17" s="929"/>
      <c r="AC17" s="929"/>
      <c r="AD17" s="929"/>
      <c r="AE17" s="929"/>
      <c r="AF17" s="929"/>
      <c r="AG17" s="929"/>
      <c r="AH17" s="929"/>
      <c r="AI17" s="929"/>
      <c r="AJ17" s="929"/>
      <c r="AK17" s="929"/>
      <c r="AL17" s="929"/>
      <c r="AM17" s="929"/>
      <c r="AN17" s="930"/>
    </row>
    <row r="18" spans="1:40" ht="9" customHeight="1" x14ac:dyDescent="0.15">
      <c r="A18" s="931"/>
      <c r="B18" s="932"/>
      <c r="C18" s="932"/>
      <c r="D18" s="932"/>
      <c r="E18" s="932"/>
      <c r="F18" s="932"/>
      <c r="G18" s="932"/>
      <c r="H18" s="933"/>
      <c r="I18" s="933"/>
      <c r="J18" s="933"/>
      <c r="K18" s="933"/>
      <c r="L18" s="933"/>
      <c r="M18" s="933"/>
      <c r="N18" s="933"/>
      <c r="O18" s="933"/>
      <c r="P18" s="933"/>
      <c r="Q18" s="933"/>
      <c r="R18" s="933"/>
      <c r="S18" s="933"/>
      <c r="T18" s="933"/>
      <c r="U18" s="933"/>
      <c r="V18" s="933"/>
      <c r="W18" s="933"/>
      <c r="X18" s="934"/>
      <c r="Y18" s="935"/>
      <c r="Z18" s="936"/>
      <c r="AA18" s="936"/>
      <c r="AB18" s="936"/>
      <c r="AC18" s="936"/>
      <c r="AD18" s="936"/>
      <c r="AE18" s="936"/>
      <c r="AF18" s="936"/>
      <c r="AG18" s="936"/>
      <c r="AH18" s="936"/>
      <c r="AI18" s="936"/>
      <c r="AJ18" s="936"/>
      <c r="AK18" s="936"/>
      <c r="AL18" s="936"/>
      <c r="AM18" s="936"/>
      <c r="AN18" s="937"/>
    </row>
    <row r="19" spans="1:40" ht="17.25" customHeight="1" x14ac:dyDescent="0.15">
      <c r="A19" s="142" t="s">
        <v>261</v>
      </c>
      <c r="B19" s="143"/>
      <c r="C19" s="143"/>
      <c r="D19" s="143"/>
      <c r="E19" s="143"/>
      <c r="F19" s="143"/>
      <c r="G19" s="143"/>
      <c r="H19" s="143"/>
      <c r="I19" s="143"/>
      <c r="J19" s="143"/>
      <c r="K19" s="143"/>
      <c r="L19" s="143"/>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251"/>
    </row>
    <row r="20" spans="1:40" ht="17.25" customHeight="1" x14ac:dyDescent="0.15">
      <c r="A20" s="253" t="s">
        <v>380</v>
      </c>
      <c r="B20" s="254"/>
      <c r="C20" s="254"/>
      <c r="D20" s="254"/>
      <c r="E20" s="254"/>
      <c r="F20" s="254"/>
      <c r="G20" s="254"/>
      <c r="H20" s="254"/>
      <c r="I20" s="254"/>
      <c r="J20" s="254"/>
      <c r="K20" s="254"/>
      <c r="L20" s="254"/>
      <c r="M20" s="255"/>
      <c r="N20" s="255"/>
      <c r="O20" s="255"/>
      <c r="P20" s="255"/>
      <c r="Q20" s="255"/>
      <c r="R20" s="255"/>
      <c r="S20" s="255"/>
      <c r="T20" s="255"/>
      <c r="U20" s="256"/>
      <c r="V20" s="256"/>
      <c r="W20" s="256"/>
      <c r="X20" s="256"/>
      <c r="Y20" s="256"/>
      <c r="Z20" s="256"/>
      <c r="AA20" s="256"/>
      <c r="AB20" s="256"/>
      <c r="AC20" s="256"/>
      <c r="AD20" s="256"/>
      <c r="AE20" s="256"/>
      <c r="AF20" s="256"/>
      <c r="AG20" s="256"/>
      <c r="AH20" s="256"/>
      <c r="AI20" s="256"/>
      <c r="AJ20" s="256"/>
      <c r="AK20" s="256"/>
      <c r="AL20" s="256"/>
      <c r="AM20" s="256"/>
      <c r="AN20" s="300"/>
    </row>
    <row r="21" spans="1:40" ht="15" customHeight="1" x14ac:dyDescent="0.15">
      <c r="A21" s="531" t="s">
        <v>243</v>
      </c>
      <c r="B21" s="532"/>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3"/>
      <c r="AK21" s="529" t="s">
        <v>246</v>
      </c>
      <c r="AL21" s="530"/>
      <c r="AM21" s="530"/>
      <c r="AN21" s="530"/>
    </row>
    <row r="22" spans="1:40" ht="22.5" customHeight="1" x14ac:dyDescent="0.15">
      <c r="A22" s="943" t="s">
        <v>47</v>
      </c>
      <c r="B22" s="944"/>
      <c r="C22" s="945" t="s">
        <v>244</v>
      </c>
      <c r="D22" s="946"/>
      <c r="E22" s="946"/>
      <c r="F22" s="946"/>
      <c r="G22" s="946"/>
      <c r="H22" s="946"/>
      <c r="I22" s="946"/>
      <c r="J22" s="946"/>
      <c r="K22" s="946"/>
      <c r="L22" s="946"/>
      <c r="M22" s="946"/>
      <c r="N22" s="946"/>
      <c r="O22" s="946"/>
      <c r="P22" s="946"/>
      <c r="Q22" s="946"/>
      <c r="R22" s="947"/>
      <c r="S22" s="943" t="s">
        <v>47</v>
      </c>
      <c r="T22" s="944"/>
      <c r="U22" s="948" t="s">
        <v>245</v>
      </c>
      <c r="V22" s="949"/>
      <c r="W22" s="949"/>
      <c r="X22" s="949"/>
      <c r="Y22" s="949"/>
      <c r="Z22" s="949"/>
      <c r="AA22" s="949"/>
      <c r="AB22" s="949"/>
      <c r="AC22" s="949"/>
      <c r="AD22" s="949"/>
      <c r="AE22" s="949"/>
      <c r="AF22" s="949"/>
      <c r="AG22" s="949"/>
      <c r="AH22" s="949"/>
      <c r="AI22" s="949"/>
      <c r="AJ22" s="950"/>
      <c r="AK22" s="951"/>
      <c r="AL22" s="951"/>
      <c r="AM22" s="951"/>
      <c r="AN22" s="952"/>
    </row>
    <row r="23" spans="1:40" ht="22.5" customHeight="1" x14ac:dyDescent="0.15">
      <c r="A23" s="953"/>
      <c r="B23" s="954"/>
      <c r="C23" s="946" t="s">
        <v>276</v>
      </c>
      <c r="D23" s="946"/>
      <c r="E23" s="946"/>
      <c r="F23" s="946"/>
      <c r="G23" s="946"/>
      <c r="H23" s="946"/>
      <c r="I23" s="946"/>
      <c r="J23" s="955" t="s">
        <v>272</v>
      </c>
      <c r="K23" s="956"/>
      <c r="L23" s="956"/>
      <c r="M23" s="956"/>
      <c r="N23" s="956"/>
      <c r="O23" s="956"/>
      <c r="P23" s="957">
        <v>5</v>
      </c>
      <c r="Q23" s="957"/>
      <c r="R23" s="958" t="s">
        <v>271</v>
      </c>
      <c r="S23" s="959" t="s">
        <v>273</v>
      </c>
      <c r="T23" s="960"/>
      <c r="U23" s="960"/>
      <c r="V23" s="960"/>
      <c r="W23" s="960"/>
      <c r="X23" s="961">
        <v>5</v>
      </c>
      <c r="Y23" s="961"/>
      <c r="Z23" s="962" t="s">
        <v>271</v>
      </c>
      <c r="AA23" s="963" t="s">
        <v>277</v>
      </c>
      <c r="AB23" s="964"/>
      <c r="AC23" s="964"/>
      <c r="AD23" s="964"/>
      <c r="AE23" s="964"/>
      <c r="AF23" s="964"/>
      <c r="AG23" s="964"/>
      <c r="AH23" s="964"/>
      <c r="AI23" s="964"/>
      <c r="AJ23" s="964"/>
      <c r="AK23" s="964"/>
      <c r="AL23" s="964"/>
      <c r="AM23" s="964"/>
      <c r="AN23" s="965"/>
    </row>
    <row r="24" spans="1:40" ht="17.25" customHeight="1" x14ac:dyDescent="0.15">
      <c r="A24" s="253" t="s">
        <v>247</v>
      </c>
      <c r="B24" s="254"/>
      <c r="C24" s="254"/>
      <c r="D24" s="254"/>
      <c r="E24" s="254"/>
      <c r="F24" s="254"/>
      <c r="G24" s="254"/>
      <c r="H24" s="254"/>
      <c r="I24" s="254"/>
      <c r="J24" s="254"/>
      <c r="K24" s="254"/>
      <c r="L24" s="254"/>
      <c r="M24" s="255"/>
      <c r="N24" s="255"/>
      <c r="O24" s="255"/>
      <c r="P24" s="255"/>
      <c r="Q24" s="255"/>
      <c r="R24" s="255"/>
      <c r="S24" s="312"/>
      <c r="T24" s="312"/>
      <c r="U24" s="313"/>
      <c r="V24" s="313"/>
      <c r="W24" s="313"/>
      <c r="X24" s="313"/>
      <c r="Y24" s="313"/>
      <c r="Z24" s="313"/>
      <c r="AA24" s="313"/>
      <c r="AB24" s="313"/>
      <c r="AC24" s="313"/>
      <c r="AD24" s="313"/>
      <c r="AE24" s="313"/>
      <c r="AF24" s="313"/>
      <c r="AG24" s="313"/>
      <c r="AH24" s="313"/>
      <c r="AI24" s="313"/>
      <c r="AJ24" s="313"/>
      <c r="AK24" s="313"/>
      <c r="AL24" s="313"/>
      <c r="AM24" s="313"/>
      <c r="AN24" s="314"/>
    </row>
    <row r="25" spans="1:40" ht="22.5" customHeight="1" x14ac:dyDescent="0.15">
      <c r="A25" s="966" t="s">
        <v>47</v>
      </c>
      <c r="B25" s="967"/>
      <c r="C25" s="945" t="s">
        <v>265</v>
      </c>
      <c r="D25" s="946"/>
      <c r="E25" s="946"/>
      <c r="F25" s="946"/>
      <c r="G25" s="946"/>
      <c r="H25" s="946"/>
      <c r="I25" s="946"/>
      <c r="J25" s="946"/>
      <c r="K25" s="946"/>
      <c r="L25" s="946"/>
      <c r="M25" s="946"/>
      <c r="N25" s="946"/>
      <c r="O25" s="946"/>
      <c r="P25" s="968"/>
      <c r="Q25" s="968"/>
      <c r="R25" s="962" t="s">
        <v>253</v>
      </c>
      <c r="S25" s="969" t="s">
        <v>274</v>
      </c>
      <c r="T25" s="970"/>
      <c r="U25" s="970"/>
      <c r="V25" s="970"/>
      <c r="W25" s="970"/>
      <c r="X25" s="970"/>
      <c r="Y25" s="970"/>
      <c r="Z25" s="970"/>
      <c r="AA25" s="970"/>
      <c r="AB25" s="970"/>
      <c r="AC25" s="970"/>
      <c r="AD25" s="970"/>
      <c r="AE25" s="970"/>
      <c r="AF25" s="970"/>
      <c r="AG25" s="970"/>
      <c r="AH25" s="970"/>
      <c r="AI25" s="970"/>
      <c r="AJ25" s="970"/>
      <c r="AK25" s="970"/>
      <c r="AL25" s="970"/>
      <c r="AM25" s="970"/>
      <c r="AN25" s="971"/>
    </row>
    <row r="26" spans="1:40" ht="22.5" customHeight="1" x14ac:dyDescent="0.15">
      <c r="A26" s="972"/>
      <c r="B26" s="973"/>
      <c r="C26" s="945" t="s">
        <v>278</v>
      </c>
      <c r="D26" s="946"/>
      <c r="E26" s="946"/>
      <c r="F26" s="946"/>
      <c r="G26" s="946"/>
      <c r="H26" s="946"/>
      <c r="I26" s="946"/>
      <c r="J26" s="955" t="s">
        <v>272</v>
      </c>
      <c r="K26" s="956"/>
      <c r="L26" s="956"/>
      <c r="M26" s="956"/>
      <c r="N26" s="956"/>
      <c r="O26" s="956"/>
      <c r="P26" s="957"/>
      <c r="Q26" s="957"/>
      <c r="R26" s="958" t="s">
        <v>271</v>
      </c>
      <c r="S26" s="959" t="s">
        <v>273</v>
      </c>
      <c r="T26" s="960"/>
      <c r="U26" s="960"/>
      <c r="V26" s="960"/>
      <c r="W26" s="960"/>
      <c r="X26" s="961"/>
      <c r="Y26" s="961"/>
      <c r="Z26" s="962" t="s">
        <v>271</v>
      </c>
      <c r="AA26" s="963" t="s">
        <v>275</v>
      </c>
      <c r="AB26" s="964"/>
      <c r="AC26" s="964"/>
      <c r="AD26" s="964"/>
      <c r="AE26" s="964"/>
      <c r="AF26" s="964"/>
      <c r="AG26" s="964"/>
      <c r="AH26" s="964"/>
      <c r="AI26" s="964"/>
      <c r="AJ26" s="964"/>
      <c r="AK26" s="964"/>
      <c r="AL26" s="964"/>
      <c r="AM26" s="964"/>
      <c r="AN26" s="965"/>
    </row>
    <row r="27" spans="1:40" ht="22.5" customHeight="1" x14ac:dyDescent="0.15">
      <c r="A27" s="974" t="s">
        <v>47</v>
      </c>
      <c r="B27" s="975"/>
      <c r="C27" s="945" t="s">
        <v>266</v>
      </c>
      <c r="D27" s="946"/>
      <c r="E27" s="946"/>
      <c r="F27" s="946"/>
      <c r="G27" s="946"/>
      <c r="H27" s="946"/>
      <c r="I27" s="946"/>
      <c r="J27" s="946"/>
      <c r="K27" s="946"/>
      <c r="L27" s="946"/>
      <c r="M27" s="946"/>
      <c r="N27" s="946"/>
      <c r="O27" s="946"/>
      <c r="P27" s="976"/>
      <c r="Q27" s="976"/>
      <c r="R27" s="958" t="s">
        <v>376</v>
      </c>
      <c r="S27" s="959" t="s">
        <v>248</v>
      </c>
      <c r="T27" s="960"/>
      <c r="U27" s="960"/>
      <c r="V27" s="960"/>
      <c r="W27" s="960"/>
      <c r="X27" s="960"/>
      <c r="Y27" s="960"/>
      <c r="Z27" s="960"/>
      <c r="AA27" s="960"/>
      <c r="AB27" s="960"/>
      <c r="AC27" s="960"/>
      <c r="AD27" s="960"/>
      <c r="AE27" s="960"/>
      <c r="AF27" s="960"/>
      <c r="AG27" s="960"/>
      <c r="AH27" s="960"/>
      <c r="AI27" s="960"/>
      <c r="AJ27" s="960"/>
      <c r="AK27" s="960"/>
      <c r="AL27" s="960"/>
      <c r="AM27" s="960"/>
      <c r="AN27" s="977"/>
    </row>
    <row r="28" spans="1:40" ht="22.5" customHeight="1" x14ac:dyDescent="0.15">
      <c r="A28" s="974" t="s">
        <v>47</v>
      </c>
      <c r="B28" s="975"/>
      <c r="C28" s="945" t="s">
        <v>267</v>
      </c>
      <c r="D28" s="946"/>
      <c r="E28" s="946"/>
      <c r="F28" s="946"/>
      <c r="G28" s="946"/>
      <c r="H28" s="946"/>
      <c r="I28" s="946"/>
      <c r="J28" s="946"/>
      <c r="K28" s="946"/>
      <c r="L28" s="946"/>
      <c r="M28" s="946"/>
      <c r="N28" s="946"/>
      <c r="O28" s="946"/>
      <c r="P28" s="961"/>
      <c r="Q28" s="961"/>
      <c r="R28" s="958" t="s">
        <v>377</v>
      </c>
      <c r="S28" s="959" t="s">
        <v>258</v>
      </c>
      <c r="T28" s="960"/>
      <c r="U28" s="960"/>
      <c r="V28" s="960"/>
      <c r="W28" s="960"/>
      <c r="X28" s="960"/>
      <c r="Y28" s="960"/>
      <c r="Z28" s="960"/>
      <c r="AA28" s="960"/>
      <c r="AB28" s="960"/>
      <c r="AC28" s="960"/>
      <c r="AD28" s="960"/>
      <c r="AE28" s="960"/>
      <c r="AF28" s="960"/>
      <c r="AG28" s="960"/>
      <c r="AH28" s="960"/>
      <c r="AI28" s="960"/>
      <c r="AJ28" s="960"/>
      <c r="AK28" s="960"/>
      <c r="AL28" s="960"/>
      <c r="AM28" s="960"/>
      <c r="AN28" s="977"/>
    </row>
    <row r="29" spans="1:40" customFormat="1" ht="9" customHeight="1" x14ac:dyDescent="0.15"/>
    <row r="30" spans="1:40" ht="17.25" customHeight="1" collapsed="1" x14ac:dyDescent="0.15">
      <c r="A30" s="142" t="s">
        <v>260</v>
      </c>
      <c r="B30" s="143"/>
      <c r="C30" s="143"/>
      <c r="D30" s="143"/>
      <c r="E30" s="143"/>
      <c r="F30" s="143"/>
      <c r="G30" s="143"/>
      <c r="H30" s="143"/>
      <c r="I30" s="143"/>
      <c r="J30" s="143"/>
      <c r="K30" s="143"/>
      <c r="L30" s="143"/>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251"/>
    </row>
    <row r="31" spans="1:40" s="46" customFormat="1" ht="17.25" customHeight="1" x14ac:dyDescent="0.15">
      <c r="A31" s="253" t="s">
        <v>251</v>
      </c>
      <c r="B31" s="254"/>
      <c r="C31" s="254"/>
      <c r="D31" s="254"/>
      <c r="E31" s="254"/>
      <c r="F31" s="254"/>
      <c r="G31" s="254"/>
      <c r="H31" s="254"/>
      <c r="I31" s="254"/>
      <c r="J31" s="254"/>
      <c r="K31" s="254"/>
      <c r="L31" s="254"/>
      <c r="M31" s="255"/>
      <c r="N31" s="255"/>
      <c r="O31" s="255"/>
      <c r="P31" s="255"/>
      <c r="Q31" s="255"/>
      <c r="R31" s="255"/>
      <c r="S31" s="255"/>
      <c r="T31" s="255"/>
      <c r="U31" s="256"/>
      <c r="V31" s="256"/>
      <c r="W31" s="256"/>
      <c r="X31" s="256"/>
      <c r="Y31" s="256"/>
      <c r="Z31" s="256"/>
      <c r="AA31" s="256"/>
      <c r="AB31" s="256"/>
      <c r="AC31" s="256"/>
      <c r="AD31" s="256"/>
      <c r="AE31" s="256"/>
      <c r="AF31" s="256"/>
      <c r="AG31" s="256"/>
      <c r="AH31" s="256"/>
      <c r="AI31" s="256"/>
      <c r="AJ31" s="256"/>
      <c r="AK31" s="256"/>
      <c r="AL31" s="256"/>
      <c r="AM31" s="256"/>
      <c r="AN31" s="256"/>
    </row>
    <row r="32" spans="1:40" s="46" customFormat="1" ht="15" customHeight="1" x14ac:dyDescent="0.15">
      <c r="A32" s="543" t="s">
        <v>231</v>
      </c>
      <c r="B32" s="544"/>
      <c r="C32" s="531" t="s">
        <v>232</v>
      </c>
      <c r="D32" s="532"/>
      <c r="E32" s="532"/>
      <c r="F32" s="532"/>
      <c r="G32" s="532"/>
      <c r="H32" s="532"/>
      <c r="I32" s="532"/>
      <c r="J32" s="532"/>
      <c r="K32" s="532"/>
      <c r="L32" s="532"/>
      <c r="M32" s="532"/>
      <c r="N32" s="532"/>
      <c r="O32" s="532"/>
      <c r="P32" s="532"/>
      <c r="Q32" s="532"/>
      <c r="R32" s="532"/>
      <c r="S32" s="529"/>
      <c r="T32" s="547"/>
      <c r="U32" s="547"/>
      <c r="V32" s="543" t="s">
        <v>233</v>
      </c>
      <c r="W32" s="544"/>
      <c r="X32" s="531" t="s">
        <v>232</v>
      </c>
      <c r="Y32" s="532"/>
      <c r="Z32" s="532"/>
      <c r="AA32" s="532"/>
      <c r="AB32" s="532"/>
      <c r="AC32" s="532"/>
      <c r="AD32" s="532"/>
      <c r="AE32" s="532"/>
      <c r="AF32" s="532"/>
      <c r="AG32" s="532"/>
      <c r="AH32" s="532"/>
      <c r="AI32" s="532"/>
      <c r="AJ32" s="532"/>
      <c r="AK32" s="532"/>
      <c r="AL32" s="532"/>
      <c r="AM32" s="532"/>
      <c r="AN32" s="529"/>
    </row>
    <row r="33" spans="1:42" s="46" customFormat="1" ht="22.5" customHeight="1" x14ac:dyDescent="0.15">
      <c r="A33" s="545"/>
      <c r="B33" s="546"/>
      <c r="C33" s="549"/>
      <c r="D33" s="550"/>
      <c r="E33" s="550"/>
      <c r="F33" s="550"/>
      <c r="G33" s="550"/>
      <c r="H33" s="550"/>
      <c r="I33" s="550"/>
      <c r="J33" s="550"/>
      <c r="K33" s="550"/>
      <c r="L33" s="550"/>
      <c r="M33" s="550"/>
      <c r="N33" s="550"/>
      <c r="O33" s="550"/>
      <c r="P33" s="550"/>
      <c r="Q33" s="550"/>
      <c r="R33" s="550"/>
      <c r="S33" s="551"/>
      <c r="T33" s="548"/>
      <c r="U33" s="548"/>
      <c r="V33" s="545"/>
      <c r="W33" s="546"/>
      <c r="X33" s="549"/>
      <c r="Y33" s="550"/>
      <c r="Z33" s="550"/>
      <c r="AA33" s="550"/>
      <c r="AB33" s="550"/>
      <c r="AC33" s="550"/>
      <c r="AD33" s="550"/>
      <c r="AE33" s="550"/>
      <c r="AF33" s="550"/>
      <c r="AG33" s="550"/>
      <c r="AH33" s="550"/>
      <c r="AI33" s="550"/>
      <c r="AJ33" s="550"/>
      <c r="AK33" s="550"/>
      <c r="AL33" s="550"/>
      <c r="AM33" s="550"/>
      <c r="AN33" s="551"/>
    </row>
    <row r="34" spans="1:42" s="46" customFormat="1" ht="17.25" customHeight="1" x14ac:dyDescent="0.15">
      <c r="A34" s="253" t="s">
        <v>255</v>
      </c>
      <c r="B34" s="254"/>
      <c r="C34" s="254"/>
      <c r="D34" s="254"/>
      <c r="E34" s="254"/>
      <c r="F34" s="254"/>
      <c r="G34" s="254"/>
      <c r="H34" s="254"/>
      <c r="I34" s="254"/>
      <c r="J34" s="254"/>
      <c r="K34" s="254"/>
      <c r="L34" s="254"/>
      <c r="M34" s="255"/>
      <c r="N34" s="255"/>
      <c r="O34" s="255"/>
      <c r="P34" s="255"/>
      <c r="Q34" s="255"/>
      <c r="R34" s="255"/>
      <c r="S34" s="255"/>
      <c r="T34" s="255"/>
      <c r="U34" s="256"/>
      <c r="V34" s="256"/>
      <c r="W34" s="256"/>
      <c r="X34" s="256"/>
      <c r="Y34" s="256"/>
      <c r="Z34" s="256"/>
      <c r="AA34" s="256"/>
      <c r="AB34" s="256"/>
      <c r="AC34" s="256"/>
      <c r="AD34" s="256"/>
      <c r="AE34" s="256"/>
      <c r="AF34" s="256"/>
      <c r="AG34" s="256"/>
      <c r="AH34" s="256"/>
      <c r="AI34" s="256"/>
      <c r="AJ34" s="256"/>
      <c r="AK34" s="256"/>
      <c r="AL34" s="256"/>
      <c r="AM34" s="256"/>
      <c r="AN34" s="256"/>
    </row>
    <row r="35" spans="1:42" ht="22.5" customHeight="1" x14ac:dyDescent="0.15">
      <c r="A35" s="555" t="s">
        <v>375</v>
      </c>
      <c r="B35" s="555"/>
      <c r="C35" s="555"/>
      <c r="D35" s="556"/>
      <c r="E35" s="563" t="s">
        <v>246</v>
      </c>
      <c r="F35" s="563"/>
      <c r="G35" s="563"/>
      <c r="H35" s="563"/>
      <c r="I35" s="563"/>
      <c r="J35" s="563"/>
      <c r="K35" s="563"/>
      <c r="L35" s="563"/>
      <c r="M35" s="552" t="s">
        <v>231</v>
      </c>
      <c r="N35" s="552"/>
      <c r="O35" s="552"/>
      <c r="P35" s="554"/>
      <c r="Q35" s="554"/>
      <c r="R35" s="552" t="s">
        <v>256</v>
      </c>
      <c r="S35" s="552"/>
      <c r="T35" s="291"/>
      <c r="U35" s="170"/>
      <c r="V35" s="592" t="s">
        <v>233</v>
      </c>
      <c r="W35" s="592"/>
      <c r="X35" s="592"/>
      <c r="Y35" s="596"/>
      <c r="Z35" s="596"/>
      <c r="AA35" s="594" t="s">
        <v>257</v>
      </c>
      <c r="AB35" s="595"/>
      <c r="AC35" s="590"/>
      <c r="AD35" s="591"/>
      <c r="AE35" s="591"/>
      <c r="AF35" s="591"/>
      <c r="AG35" s="591"/>
      <c r="AH35" s="591"/>
      <c r="AI35" s="591"/>
      <c r="AJ35" s="591"/>
      <c r="AK35" s="591"/>
      <c r="AL35" s="591"/>
      <c r="AM35" s="591"/>
      <c r="AN35" s="591"/>
      <c r="AO35" s="257"/>
      <c r="AP35" s="257"/>
    </row>
    <row r="36" spans="1:42" s="46" customFormat="1" ht="17.25" customHeight="1" x14ac:dyDescent="0.15">
      <c r="A36" s="253" t="s">
        <v>252</v>
      </c>
      <c r="B36" s="254"/>
      <c r="C36" s="254"/>
      <c r="D36" s="254"/>
      <c r="E36" s="254"/>
      <c r="F36" s="254"/>
      <c r="G36" s="254"/>
      <c r="H36" s="254"/>
      <c r="I36" s="254"/>
      <c r="J36" s="254"/>
      <c r="K36" s="254"/>
      <c r="L36" s="254"/>
      <c r="M36" s="255"/>
      <c r="N36" s="255"/>
      <c r="O36" s="255"/>
      <c r="P36" s="255"/>
      <c r="Q36" s="255"/>
      <c r="R36" s="255"/>
      <c r="S36" s="255"/>
      <c r="T36" s="255"/>
      <c r="U36" s="256"/>
      <c r="V36" s="256"/>
      <c r="W36" s="256"/>
      <c r="X36" s="256"/>
      <c r="Y36" s="256"/>
      <c r="Z36" s="256"/>
      <c r="AA36" s="256"/>
      <c r="AB36" s="256"/>
      <c r="AC36" s="256"/>
      <c r="AD36" s="256"/>
      <c r="AE36" s="256"/>
      <c r="AF36" s="256"/>
      <c r="AG36" s="256"/>
      <c r="AH36" s="256"/>
      <c r="AI36" s="256"/>
      <c r="AJ36" s="256"/>
      <c r="AK36" s="256"/>
      <c r="AL36" s="256"/>
      <c r="AM36" s="256"/>
      <c r="AN36" s="256"/>
    </row>
    <row r="37" spans="1:42" ht="22.5" customHeight="1" x14ac:dyDescent="0.15">
      <c r="A37" s="557" t="s">
        <v>375</v>
      </c>
      <c r="B37" s="558"/>
      <c r="C37" s="558"/>
      <c r="D37" s="559"/>
      <c r="E37" s="563" t="s">
        <v>268</v>
      </c>
      <c r="F37" s="563"/>
      <c r="G37" s="563"/>
      <c r="H37" s="563"/>
      <c r="I37" s="563"/>
      <c r="J37" s="563"/>
      <c r="K37" s="563"/>
      <c r="L37" s="563"/>
      <c r="M37" s="552" t="s">
        <v>234</v>
      </c>
      <c r="N37" s="552"/>
      <c r="O37" s="552"/>
      <c r="P37" s="554"/>
      <c r="Q37" s="554"/>
      <c r="R37" s="552" t="s">
        <v>254</v>
      </c>
      <c r="S37" s="552"/>
      <c r="T37" s="291"/>
      <c r="U37" s="170"/>
      <c r="V37" s="592" t="s">
        <v>233</v>
      </c>
      <c r="W37" s="592"/>
      <c r="X37" s="592"/>
      <c r="Y37" s="596"/>
      <c r="Z37" s="596"/>
      <c r="AA37" s="592" t="s">
        <v>372</v>
      </c>
      <c r="AB37" s="593"/>
      <c r="AC37" s="565" t="s">
        <v>383</v>
      </c>
      <c r="AD37" s="566"/>
      <c r="AE37" s="566"/>
      <c r="AF37" s="566"/>
      <c r="AG37" s="566"/>
      <c r="AH37" s="566"/>
      <c r="AI37" s="566"/>
      <c r="AJ37" s="566"/>
      <c r="AK37" s="566"/>
      <c r="AL37" s="566"/>
      <c r="AM37" s="566"/>
      <c r="AN37" s="567"/>
      <c r="AO37" s="257"/>
      <c r="AP37" s="257"/>
    </row>
    <row r="38" spans="1:42" ht="22.5" customHeight="1" x14ac:dyDescent="0.15">
      <c r="A38" s="560"/>
      <c r="B38" s="561"/>
      <c r="C38" s="561"/>
      <c r="D38" s="562"/>
      <c r="E38" s="563" t="s">
        <v>278</v>
      </c>
      <c r="F38" s="563"/>
      <c r="G38" s="563"/>
      <c r="H38" s="563"/>
      <c r="I38" s="563"/>
      <c r="J38" s="563"/>
      <c r="K38" s="563"/>
      <c r="L38" s="589" t="s">
        <v>272</v>
      </c>
      <c r="M38" s="589"/>
      <c r="N38" s="589"/>
      <c r="O38" s="589"/>
      <c r="P38" s="554"/>
      <c r="Q38" s="554"/>
      <c r="R38" s="552" t="s">
        <v>271</v>
      </c>
      <c r="S38" s="552"/>
      <c r="T38" s="291"/>
      <c r="U38" s="552" t="s">
        <v>273</v>
      </c>
      <c r="V38" s="552"/>
      <c r="W38" s="552"/>
      <c r="X38" s="552"/>
      <c r="Y38" s="554"/>
      <c r="Z38" s="554"/>
      <c r="AA38" s="552" t="s">
        <v>271</v>
      </c>
      <c r="AB38" s="553"/>
      <c r="AC38" s="568" t="s">
        <v>275</v>
      </c>
      <c r="AD38" s="569"/>
      <c r="AE38" s="569"/>
      <c r="AF38" s="569"/>
      <c r="AG38" s="569"/>
      <c r="AH38" s="569"/>
      <c r="AI38" s="569"/>
      <c r="AJ38" s="569"/>
      <c r="AK38" s="569"/>
      <c r="AL38" s="569"/>
      <c r="AM38" s="569"/>
      <c r="AN38" s="569"/>
      <c r="AO38" s="341"/>
      <c r="AP38" s="342"/>
    </row>
    <row r="39" spans="1:42" ht="22.5" customHeight="1" x14ac:dyDescent="0.15">
      <c r="A39" s="555" t="s">
        <v>375</v>
      </c>
      <c r="B39" s="555"/>
      <c r="C39" s="555"/>
      <c r="D39" s="556"/>
      <c r="E39" s="563" t="s">
        <v>269</v>
      </c>
      <c r="F39" s="563"/>
      <c r="G39" s="563"/>
      <c r="H39" s="563"/>
      <c r="I39" s="563"/>
      <c r="J39" s="563"/>
      <c r="K39" s="563"/>
      <c r="L39" s="563"/>
      <c r="M39" s="552" t="s">
        <v>234</v>
      </c>
      <c r="N39" s="552"/>
      <c r="O39" s="552"/>
      <c r="P39" s="554"/>
      <c r="Q39" s="554"/>
      <c r="R39" s="552" t="s">
        <v>373</v>
      </c>
      <c r="S39" s="552"/>
      <c r="T39" s="344"/>
      <c r="U39" s="170"/>
      <c r="V39" s="592" t="s">
        <v>233</v>
      </c>
      <c r="W39" s="592"/>
      <c r="X39" s="592"/>
      <c r="Y39" s="564"/>
      <c r="Z39" s="564"/>
      <c r="AA39" s="552" t="s">
        <v>374</v>
      </c>
      <c r="AB39" s="553"/>
      <c r="AC39" s="565" t="s">
        <v>384</v>
      </c>
      <c r="AD39" s="566"/>
      <c r="AE39" s="566"/>
      <c r="AF39" s="566"/>
      <c r="AG39" s="566"/>
      <c r="AH39" s="566"/>
      <c r="AI39" s="566"/>
      <c r="AJ39" s="566"/>
      <c r="AK39" s="566"/>
      <c r="AL39" s="566"/>
      <c r="AM39" s="566"/>
      <c r="AN39" s="567"/>
      <c r="AO39" s="343"/>
      <c r="AP39" s="343"/>
    </row>
    <row r="40" spans="1:42" ht="22.5" customHeight="1" x14ac:dyDescent="0.15">
      <c r="A40" s="555" t="s">
        <v>375</v>
      </c>
      <c r="B40" s="555"/>
      <c r="C40" s="555"/>
      <c r="D40" s="556"/>
      <c r="E40" s="563" t="s">
        <v>270</v>
      </c>
      <c r="F40" s="563"/>
      <c r="G40" s="563"/>
      <c r="H40" s="563"/>
      <c r="I40" s="563"/>
      <c r="J40" s="563"/>
      <c r="K40" s="563"/>
      <c r="L40" s="563"/>
      <c r="M40" s="552" t="s">
        <v>231</v>
      </c>
      <c r="N40" s="552"/>
      <c r="O40" s="552"/>
      <c r="P40" s="554"/>
      <c r="Q40" s="554"/>
      <c r="R40" s="588" t="s">
        <v>381</v>
      </c>
      <c r="S40" s="588"/>
      <c r="T40" s="168"/>
      <c r="U40" s="170"/>
      <c r="V40" s="592" t="s">
        <v>233</v>
      </c>
      <c r="W40" s="592"/>
      <c r="X40" s="592"/>
      <c r="Y40" s="554"/>
      <c r="Z40" s="554"/>
      <c r="AA40" s="552" t="s">
        <v>382</v>
      </c>
      <c r="AB40" s="553"/>
      <c r="AC40" s="565" t="s">
        <v>385</v>
      </c>
      <c r="AD40" s="566"/>
      <c r="AE40" s="566"/>
      <c r="AF40" s="566"/>
      <c r="AG40" s="566"/>
      <c r="AH40" s="566"/>
      <c r="AI40" s="566"/>
      <c r="AJ40" s="566"/>
      <c r="AK40" s="566"/>
      <c r="AL40" s="566"/>
      <c r="AM40" s="566"/>
      <c r="AN40" s="567"/>
      <c r="AO40" s="343"/>
      <c r="AP40" s="343"/>
    </row>
    <row r="41" spans="1:42" s="46" customFormat="1" ht="18.75" customHeight="1" x14ac:dyDescent="0.35">
      <c r="A41" s="2"/>
      <c r="B41" s="96" t="s">
        <v>31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2" s="46" customFormat="1" ht="18.75" customHeight="1" x14ac:dyDescent="0.15">
      <c r="A42" s="2"/>
      <c r="B42" s="534"/>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6"/>
      <c r="AN42" s="2"/>
    </row>
    <row r="43" spans="1:42" s="46" customFormat="1" ht="18.75" customHeight="1" x14ac:dyDescent="0.15">
      <c r="A43" s="2"/>
      <c r="B43" s="537"/>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538"/>
      <c r="AM43" s="539"/>
      <c r="AN43" s="2"/>
    </row>
    <row r="44" spans="1:42" ht="18.75" customHeight="1" x14ac:dyDescent="0.15">
      <c r="A44" s="2"/>
      <c r="B44" s="537"/>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c r="AK44" s="538"/>
      <c r="AL44" s="538"/>
      <c r="AM44" s="539"/>
      <c r="AN44" s="2"/>
    </row>
    <row r="45" spans="1:42" s="46" customFormat="1" ht="6" customHeight="1" x14ac:dyDescent="0.15">
      <c r="A45" s="2"/>
      <c r="B45" s="537"/>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538"/>
      <c r="AM45" s="539"/>
      <c r="AN45" s="2"/>
    </row>
    <row r="46" spans="1:42" s="33" customFormat="1" ht="13.5" customHeight="1" x14ac:dyDescent="0.15">
      <c r="A46" s="2"/>
      <c r="B46" s="540"/>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541"/>
      <c r="AM46" s="542"/>
      <c r="AN46" s="2"/>
    </row>
    <row r="47" spans="1:42" s="33" customFormat="1" ht="13.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2" s="33" customFormat="1" ht="15" customHeight="1" x14ac:dyDescent="0.15"/>
    <row r="49" spans="1:40" s="33" customFormat="1" ht="15" customHeight="1" x14ac:dyDescent="0.15"/>
    <row r="50" spans="1:40" s="33" customFormat="1" ht="15" customHeight="1" x14ac:dyDescent="0.15"/>
    <row r="51" spans="1:40" s="33" customFormat="1" ht="15" customHeight="1" x14ac:dyDescent="0.15"/>
    <row r="52" spans="1:40"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row>
    <row r="53" spans="1:40"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row>
  </sheetData>
  <sheetProtection selectLockedCells="1"/>
  <protectedRanges>
    <protectedRange sqref="L10:S10" name="範囲1"/>
  </protectedRanges>
  <dataConsolidate/>
  <mergeCells count="103">
    <mergeCell ref="AC35:AN35"/>
    <mergeCell ref="U38:X38"/>
    <mergeCell ref="V35:X35"/>
    <mergeCell ref="V40:X40"/>
    <mergeCell ref="V39:X39"/>
    <mergeCell ref="V37:X37"/>
    <mergeCell ref="Y40:Z40"/>
    <mergeCell ref="AA38:AB38"/>
    <mergeCell ref="AA37:AB37"/>
    <mergeCell ref="AA35:AB35"/>
    <mergeCell ref="Y35:Z35"/>
    <mergeCell ref="Y37:Z37"/>
    <mergeCell ref="Y38:Z38"/>
    <mergeCell ref="R40:S40"/>
    <mergeCell ref="L38:O38"/>
    <mergeCell ref="M40:O40"/>
    <mergeCell ref="M39:O39"/>
    <mergeCell ref="E40:L40"/>
    <mergeCell ref="E39:L39"/>
    <mergeCell ref="M35:O35"/>
    <mergeCell ref="M37:O37"/>
    <mergeCell ref="R35:S35"/>
    <mergeCell ref="A40:D40"/>
    <mergeCell ref="S22:T22"/>
    <mergeCell ref="U22:AJ22"/>
    <mergeCell ref="AK22:AN22"/>
    <mergeCell ref="C22:R22"/>
    <mergeCell ref="P35:Q35"/>
    <mergeCell ref="C32:S32"/>
    <mergeCell ref="C25:O25"/>
    <mergeCell ref="X26:Y26"/>
    <mergeCell ref="AA26:AN26"/>
    <mergeCell ref="X23:Y23"/>
    <mergeCell ref="AA23:AN23"/>
    <mergeCell ref="E38:K38"/>
    <mergeCell ref="P27:Q27"/>
    <mergeCell ref="P28:Q28"/>
    <mergeCell ref="S28:AN28"/>
    <mergeCell ref="S27:AN27"/>
    <mergeCell ref="C23:I23"/>
    <mergeCell ref="C26:I26"/>
    <mergeCell ref="J23:O23"/>
    <mergeCell ref="J26:O26"/>
    <mergeCell ref="AC40:AN40"/>
    <mergeCell ref="R39:S39"/>
    <mergeCell ref="P38:Q38"/>
    <mergeCell ref="A8:G8"/>
    <mergeCell ref="H8:W8"/>
    <mergeCell ref="H10:K10"/>
    <mergeCell ref="A1:AN1"/>
    <mergeCell ref="H6:W6"/>
    <mergeCell ref="A6:G6"/>
    <mergeCell ref="A7:G7"/>
    <mergeCell ref="H7:W7"/>
    <mergeCell ref="T10:W10"/>
    <mergeCell ref="A5:AN5"/>
    <mergeCell ref="E9:G9"/>
    <mergeCell ref="E10:G10"/>
    <mergeCell ref="B42:AM46"/>
    <mergeCell ref="A27:B27"/>
    <mergeCell ref="V32:W33"/>
    <mergeCell ref="T32:U33"/>
    <mergeCell ref="C33:S33"/>
    <mergeCell ref="X33:AN33"/>
    <mergeCell ref="X32:AN32"/>
    <mergeCell ref="A32:B33"/>
    <mergeCell ref="AA40:AB40"/>
    <mergeCell ref="AA39:AB39"/>
    <mergeCell ref="P39:Q39"/>
    <mergeCell ref="P40:Q40"/>
    <mergeCell ref="P37:Q37"/>
    <mergeCell ref="A39:D39"/>
    <mergeCell ref="A37:D38"/>
    <mergeCell ref="A35:D35"/>
    <mergeCell ref="E37:L37"/>
    <mergeCell ref="E35:L35"/>
    <mergeCell ref="Y39:Z39"/>
    <mergeCell ref="AC37:AN37"/>
    <mergeCell ref="AC38:AN38"/>
    <mergeCell ref="R38:S38"/>
    <mergeCell ref="R37:S37"/>
    <mergeCell ref="AC39:AN39"/>
    <mergeCell ref="A14:G14"/>
    <mergeCell ref="H14:W14"/>
    <mergeCell ref="A15:G15"/>
    <mergeCell ref="H15:W15"/>
    <mergeCell ref="A17:G17"/>
    <mergeCell ref="H17:W17"/>
    <mergeCell ref="P26:Q26"/>
    <mergeCell ref="A28:B28"/>
    <mergeCell ref="A22:B22"/>
    <mergeCell ref="A25:B26"/>
    <mergeCell ref="C28:O28"/>
    <mergeCell ref="C27:O27"/>
    <mergeCell ref="S26:W26"/>
    <mergeCell ref="P23:Q23"/>
    <mergeCell ref="S23:W23"/>
    <mergeCell ref="P25:Q25"/>
    <mergeCell ref="S25:AN25"/>
    <mergeCell ref="AK21:AN21"/>
    <mergeCell ref="A21:AJ21"/>
    <mergeCell ref="X15:AN15"/>
    <mergeCell ref="X14:AN14"/>
  </mergeCells>
  <phoneticPr fontId="2"/>
  <conditionalFormatting sqref="A10">
    <cfRule type="expression" dxfId="32" priority="9">
      <formula>A9="■"</formula>
    </cfRule>
    <cfRule type="containsText" dxfId="31" priority="11" operator="containsText" text="□">
      <formula>NOT(ISERROR(SEARCH("□",A10)))</formula>
    </cfRule>
  </conditionalFormatting>
  <conditionalFormatting sqref="A22:B22">
    <cfRule type="expression" dxfId="30" priority="2">
      <formula>S22="■"</formula>
    </cfRule>
  </conditionalFormatting>
  <conditionalFormatting sqref="A35:D35 A37:D40">
    <cfRule type="containsText" dxfId="29" priority="5" operator="containsText" text="□ 変更なし">
      <formula>NOT(ISERROR(SEARCH("□ 変更なし",A35)))</formula>
    </cfRule>
  </conditionalFormatting>
  <conditionalFormatting sqref="S22:T22">
    <cfRule type="expression" dxfId="28" priority="1">
      <formula>A22="■"</formula>
    </cfRule>
  </conditionalFormatting>
  <dataValidations count="6">
    <dataValidation type="list" allowBlank="1" showInputMessage="1" sqref="A27:B29 A25 S22:T22 A22:B22" xr:uid="{00000000-0002-0000-0300-000000000000}">
      <formula1>"□,■"</formula1>
    </dataValidation>
    <dataValidation type="list" allowBlank="1" showInputMessage="1" showErrorMessage="1" sqref="M29:N29 A9:A10" xr:uid="{00000000-0002-0000-0300-000001000000}">
      <formula1>"□,■"</formula1>
    </dataValidation>
    <dataValidation type="list" allowBlank="1" showInputMessage="1" sqref="A35:D35 A37:D40" xr:uid="{00000000-0002-0000-0300-000002000000}">
      <formula1>"□ 変更なし,■ 変更あり"</formula1>
    </dataValidation>
    <dataValidation type="whole" allowBlank="1" showInputMessage="1" sqref="AK22:AN22" xr:uid="{00000000-0002-0000-0300-000003000000}">
      <formula1>3</formula1>
      <formula2>999</formula2>
    </dataValidation>
    <dataValidation type="list" allowBlank="1" showInputMessage="1" showErrorMessage="1" sqref="P28:Q28 P40:Q40 Y40" xr:uid="{00000000-0002-0000-0300-000004000000}">
      <formula1>"あり,なし"</formula1>
    </dataValidation>
    <dataValidation type="list" allowBlank="1" showInputMessage="1" showErrorMessage="1" sqref="H17:W17" xr:uid="{00000000-0002-0000-0300-000005000000}">
      <formula1>"メールアドレス,管理者任意発行"</formula1>
    </dataValidation>
  </dataValidations>
  <printOptions horizontalCentered="1"/>
  <pageMargins left="0.39370078740157483" right="0.39370078740157483" top="0.59055118110236227" bottom="0.39370078740157483" header="0.35433070866141736" footer="0.11811023622047245"/>
  <pageSetup paperSize="9" scale="85" fitToHeight="0" orientation="portrait" r:id="rId1"/>
  <headerFooter alignWithMargins="0">
    <oddHeader>&amp;C&amp;"ＭＳ Ｐゴシック,太字"
&amp;R&amp;"メイリオ,レギュラー"&amp;10
No.　&amp;P</oddHeader>
    <oddFooter>&amp;R&amp;"メイリオ,レギュラー"&amp;8V-CUBE ONE_application_202004</oddFooter>
  </headerFooter>
  <drawing r:id="rId2"/>
  <extLst>
    <ext xmlns:x14="http://schemas.microsoft.com/office/spreadsheetml/2009/9/main" uri="{CCE6A557-97BC-4b89-ADB6-D9C93CAAB3DF}">
      <x14:dataValidations xmlns:xm="http://schemas.microsoft.com/office/excel/2006/main" count="2">
        <x14:dataValidation type="list" allowBlank="1" showInputMessage="1" xr:uid="{00000000-0002-0000-0300-000006000000}">
          <x14:formula1>
            <xm:f>Sheet1!$A$2:$A$3</xm:f>
          </x14:formula1>
          <xm:sqref>C33:S33</xm:sqref>
        </x14:dataValidation>
        <x14:dataValidation type="list" allowBlank="1" showInputMessage="1" xr:uid="{00000000-0002-0000-0300-000007000000}">
          <x14:formula1>
            <xm:f>Sheet1!$A$1:$A$3</xm:f>
          </x14:formula1>
          <xm:sqref>X33:AN33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4998626667073579"/>
  </sheetPr>
  <dimension ref="A1:BD156"/>
  <sheetViews>
    <sheetView showGridLines="0" view="pageBreakPreview" zoomScaleNormal="100" zoomScaleSheetLayoutView="100" workbookViewId="0">
      <pane ySplit="1" topLeftCell="A77" activePane="bottomLeft" state="frozen"/>
      <selection pane="bottomLeft" activeCell="A62" sqref="A62"/>
    </sheetView>
  </sheetViews>
  <sheetFormatPr defaultColWidth="2.625" defaultRowHeight="18.75" outlineLevelCol="1" x14ac:dyDescent="0.35"/>
  <cols>
    <col min="1" max="38" width="2.875" style="1" customWidth="1"/>
    <col min="39" max="42" width="2.875" style="1" customWidth="1" outlineLevel="1"/>
    <col min="43" max="43" width="2.25" style="1" customWidth="1"/>
    <col min="44" max="44" width="10.625" style="131" customWidth="1"/>
    <col min="45" max="45" width="10.625" style="131" customWidth="1" outlineLevel="1"/>
    <col min="46" max="46" width="6.125" style="33" customWidth="1" outlineLevel="1"/>
    <col min="47" max="47" width="15.125" style="120" customWidth="1" outlineLevel="1"/>
    <col min="48" max="51" width="11.625" style="120" customWidth="1" outlineLevel="1"/>
    <col min="52" max="52" width="5.875" style="120" customWidth="1" outlineLevel="1"/>
    <col min="53" max="53" width="3.375" style="33" customWidth="1"/>
    <col min="54" max="54" width="4.25" style="1" customWidth="1"/>
    <col min="55" max="16384" width="2.625" style="1"/>
  </cols>
  <sheetData>
    <row r="1" spans="27:56" ht="15" customHeight="1" thickBot="1" x14ac:dyDescent="0.2">
      <c r="AG1" s="46"/>
      <c r="AH1" s="46"/>
      <c r="AI1" s="46"/>
      <c r="AJ1" s="46"/>
      <c r="AK1" s="46"/>
      <c r="AL1" s="46"/>
      <c r="AM1" s="46"/>
      <c r="AN1" s="46"/>
      <c r="AO1" s="46"/>
      <c r="AP1" s="46"/>
      <c r="AQ1" s="46"/>
      <c r="AR1" s="141"/>
      <c r="AS1" s="141"/>
      <c r="AT1" s="187" t="s">
        <v>128</v>
      </c>
      <c r="AU1" s="184" t="s">
        <v>127</v>
      </c>
      <c r="AV1" s="125"/>
      <c r="AW1" s="125"/>
      <c r="AX1" s="33"/>
      <c r="AY1" s="33"/>
      <c r="AZ1" s="33"/>
      <c r="BA1" s="139" t="s">
        <v>146</v>
      </c>
      <c r="BC1" s="33"/>
      <c r="BD1" s="33"/>
    </row>
    <row r="2" spans="27:56" ht="13.5" customHeight="1" x14ac:dyDescent="0.15">
      <c r="AG2" s="46"/>
      <c r="AH2" s="46"/>
      <c r="AI2" s="46"/>
      <c r="AJ2" s="46"/>
      <c r="AK2" s="46"/>
      <c r="AL2" s="46"/>
      <c r="AM2" s="46"/>
      <c r="AN2" s="46"/>
      <c r="AO2" s="46"/>
      <c r="AP2" s="46"/>
      <c r="AQ2" s="46"/>
      <c r="AR2" s="247"/>
      <c r="AS2" s="136"/>
      <c r="AX2" s="87"/>
      <c r="AY2" s="87"/>
      <c r="AZ2" s="87"/>
      <c r="BB2" s="113"/>
      <c r="BC2" s="33"/>
      <c r="BD2" s="33"/>
    </row>
    <row r="3" spans="27:56" ht="13.5" customHeight="1" x14ac:dyDescent="0.35">
      <c r="AG3" s="46"/>
      <c r="AH3" s="46"/>
      <c r="AI3" s="122"/>
      <c r="AJ3" s="122"/>
      <c r="AK3" s="122"/>
      <c r="AL3" s="122"/>
      <c r="AM3" s="122"/>
      <c r="AN3" s="122"/>
      <c r="AO3" s="122"/>
      <c r="AP3" s="122"/>
      <c r="AQ3" s="122"/>
      <c r="AR3" s="247"/>
      <c r="AS3" s="136"/>
      <c r="AT3" s="127" t="s">
        <v>135</v>
      </c>
      <c r="AU3" s="87" t="s">
        <v>210</v>
      </c>
      <c r="AV3" s="87"/>
      <c r="AW3" s="87"/>
      <c r="AX3" s="87"/>
      <c r="AY3" s="87"/>
      <c r="AZ3" s="87"/>
      <c r="BB3" s="113"/>
      <c r="BC3" s="33"/>
      <c r="BD3" s="33"/>
    </row>
    <row r="4" spans="27:56" ht="13.5" customHeight="1" x14ac:dyDescent="0.35">
      <c r="AG4" s="46"/>
      <c r="AI4" s="134"/>
      <c r="AJ4" s="134"/>
      <c r="AK4" s="134"/>
      <c r="AL4" s="134"/>
      <c r="AM4" s="134"/>
      <c r="AN4" s="134"/>
      <c r="AO4" s="134"/>
      <c r="AP4" s="134"/>
      <c r="AQ4" s="134"/>
      <c r="AR4" s="247"/>
      <c r="AS4" s="136"/>
      <c r="AT4" s="126"/>
      <c r="AU4" s="249" t="s">
        <v>211</v>
      </c>
      <c r="AV4" s="87"/>
      <c r="AW4" s="87"/>
      <c r="AX4" s="90"/>
      <c r="AY4" s="90"/>
      <c r="AZ4" s="90"/>
      <c r="BB4" s="113"/>
      <c r="BC4" s="33"/>
      <c r="BD4" s="33"/>
    </row>
    <row r="5" spans="27:56" ht="13.5" customHeight="1" x14ac:dyDescent="0.35">
      <c r="AG5" s="46"/>
      <c r="AH5" s="605" t="s">
        <v>129</v>
      </c>
      <c r="AI5" s="605"/>
      <c r="AJ5" s="605"/>
      <c r="AK5" s="605"/>
      <c r="AL5" s="605"/>
      <c r="AM5" s="605"/>
      <c r="AN5" s="605"/>
      <c r="AO5" s="605"/>
      <c r="AP5" s="134"/>
      <c r="AQ5" s="134"/>
      <c r="AR5" s="247"/>
      <c r="AS5" s="136"/>
      <c r="AT5" s="126"/>
      <c r="AU5" s="90"/>
      <c r="AV5" s="90"/>
      <c r="AW5" s="90"/>
      <c r="AX5" s="90"/>
      <c r="AY5" s="90"/>
      <c r="AZ5" s="90"/>
      <c r="BB5" s="113"/>
      <c r="BC5" s="33"/>
      <c r="BD5" s="33"/>
    </row>
    <row r="6" spans="27:56" ht="13.5" customHeight="1" x14ac:dyDescent="0.35">
      <c r="AG6" s="46"/>
      <c r="AH6" s="605"/>
      <c r="AI6" s="605"/>
      <c r="AJ6" s="605"/>
      <c r="AK6" s="605"/>
      <c r="AL6" s="605"/>
      <c r="AM6" s="605"/>
      <c r="AN6" s="605"/>
      <c r="AO6" s="605"/>
      <c r="AP6" s="122"/>
      <c r="AQ6" s="122"/>
      <c r="AR6" s="247"/>
      <c r="AS6" s="136"/>
      <c r="AT6" s="126"/>
      <c r="AU6" s="90"/>
      <c r="AV6" s="90"/>
      <c r="AW6" s="90"/>
      <c r="AX6" s="90"/>
      <c r="AY6" s="90"/>
      <c r="AZ6" s="90"/>
      <c r="BB6" s="113"/>
      <c r="BC6" s="33"/>
      <c r="BD6" s="33"/>
    </row>
    <row r="7" spans="27:56" ht="13.5" customHeight="1" x14ac:dyDescent="0.35">
      <c r="AG7" s="46"/>
      <c r="AH7" s="46"/>
      <c r="AI7" s="46"/>
      <c r="AJ7" s="46"/>
      <c r="AK7" s="46"/>
      <c r="AL7" s="46"/>
      <c r="AM7" s="46"/>
      <c r="AN7" s="46"/>
      <c r="AO7" s="46"/>
      <c r="AP7" s="46"/>
      <c r="AQ7" s="46"/>
      <c r="AR7" s="247"/>
      <c r="AS7" s="136"/>
      <c r="AT7" s="126"/>
      <c r="AU7" s="90"/>
      <c r="AV7" s="90"/>
      <c r="AW7" s="90"/>
      <c r="AX7" s="90"/>
      <c r="AY7" s="90"/>
      <c r="AZ7" s="90"/>
      <c r="BB7" s="113"/>
      <c r="BC7" s="33"/>
      <c r="BD7" s="33"/>
    </row>
    <row r="8" spans="27:56" ht="13.5" customHeight="1" x14ac:dyDescent="0.35">
      <c r="AG8" s="46"/>
      <c r="AH8" s="46"/>
      <c r="AI8" s="46"/>
      <c r="AJ8" s="46"/>
      <c r="AK8" s="46"/>
      <c r="AL8" s="46"/>
      <c r="AM8" s="46"/>
      <c r="AN8" s="46"/>
      <c r="AO8" s="46"/>
      <c r="AP8" s="46"/>
      <c r="AQ8" s="46"/>
      <c r="AR8" s="247"/>
      <c r="AS8" s="136"/>
      <c r="AT8" s="126"/>
      <c r="AU8" s="90"/>
      <c r="AV8" s="90"/>
      <c r="AW8" s="90"/>
      <c r="AX8" s="90"/>
      <c r="AY8" s="90"/>
      <c r="AZ8" s="90"/>
      <c r="BB8" s="113"/>
      <c r="BC8" s="33"/>
      <c r="BD8" s="33"/>
    </row>
    <row r="9" spans="27:56" ht="13.5" customHeight="1" x14ac:dyDescent="0.35">
      <c r="AG9" s="46"/>
      <c r="AH9" s="46"/>
      <c r="AI9" s="46"/>
      <c r="AJ9" s="46"/>
      <c r="AK9" s="46"/>
      <c r="AL9" s="46"/>
      <c r="AM9" s="46"/>
      <c r="AN9" s="46"/>
      <c r="AO9" s="46"/>
      <c r="AP9" s="46"/>
      <c r="AQ9" s="46"/>
      <c r="AR9" s="247"/>
      <c r="AS9" s="136"/>
      <c r="AT9" s="126"/>
      <c r="AU9" s="90"/>
      <c r="AV9" s="90"/>
      <c r="AW9" s="90"/>
      <c r="AX9" s="90"/>
      <c r="AY9" s="90"/>
      <c r="AZ9" s="90"/>
      <c r="BB9" s="113"/>
      <c r="BC9" s="33"/>
      <c r="BD9" s="33"/>
    </row>
    <row r="10" spans="27:56" ht="13.5" customHeight="1" x14ac:dyDescent="0.35">
      <c r="AG10" s="46"/>
      <c r="AH10" s="46"/>
      <c r="AI10" s="46"/>
      <c r="AJ10" s="46"/>
      <c r="AK10" s="46"/>
      <c r="AL10" s="46"/>
      <c r="AM10" s="46"/>
      <c r="AN10" s="46"/>
      <c r="AO10" s="46"/>
      <c r="AP10" s="46"/>
      <c r="AQ10" s="46"/>
      <c r="AR10" s="247"/>
      <c r="AS10" s="136"/>
      <c r="AT10" s="126"/>
      <c r="AU10" s="90"/>
      <c r="AV10" s="90"/>
      <c r="AW10" s="90"/>
      <c r="AX10" s="90"/>
      <c r="AY10" s="90"/>
      <c r="AZ10" s="90"/>
      <c r="BB10" s="113"/>
      <c r="BC10" s="33"/>
      <c r="BD10" s="33"/>
    </row>
    <row r="11" spans="27:56" ht="13.5" customHeight="1" x14ac:dyDescent="0.35">
      <c r="AO11" s="121" t="s">
        <v>130</v>
      </c>
      <c r="AR11" s="247"/>
      <c r="AS11" s="136"/>
      <c r="AT11" s="126"/>
      <c r="AU11" s="90"/>
      <c r="AV11" s="90"/>
      <c r="AW11" s="90"/>
      <c r="AX11" s="90"/>
      <c r="AY11" s="90"/>
      <c r="AZ11" s="90"/>
      <c r="BB11" s="113"/>
      <c r="BC11" s="33"/>
      <c r="BD11" s="33"/>
    </row>
    <row r="12" spans="27:56" ht="13.5" customHeight="1" x14ac:dyDescent="0.35">
      <c r="AC12" s="2" t="s">
        <v>131</v>
      </c>
      <c r="AG12" s="46" t="s">
        <v>132</v>
      </c>
      <c r="AH12" s="46"/>
      <c r="AI12" s="46"/>
      <c r="AJ12" s="46"/>
      <c r="AK12" s="46"/>
      <c r="AL12" s="46"/>
      <c r="AM12" s="46"/>
      <c r="AN12" s="46"/>
      <c r="AR12" s="247"/>
      <c r="AS12" s="136"/>
      <c r="AT12" s="126"/>
      <c r="AU12" s="90"/>
      <c r="AV12" s="90"/>
      <c r="AW12" s="90"/>
      <c r="AX12" s="90"/>
      <c r="AY12" s="90"/>
      <c r="AZ12" s="90"/>
      <c r="BB12" s="113"/>
      <c r="BC12" s="33"/>
      <c r="BD12" s="33"/>
    </row>
    <row r="13" spans="27:56" ht="13.5" customHeight="1" x14ac:dyDescent="0.35">
      <c r="AD13" s="121"/>
      <c r="AE13" s="121"/>
      <c r="AF13" s="121"/>
      <c r="AG13" s="46" t="s">
        <v>133</v>
      </c>
      <c r="AH13" s="123"/>
      <c r="AI13" s="123"/>
      <c r="AJ13" s="123"/>
      <c r="AK13" s="123"/>
      <c r="AL13" s="123"/>
      <c r="AM13" s="123"/>
      <c r="AN13" s="123"/>
      <c r="AR13" s="247"/>
      <c r="AS13" s="136"/>
      <c r="AT13" s="126"/>
      <c r="AU13" s="90"/>
      <c r="AV13" s="90"/>
      <c r="AW13" s="90"/>
      <c r="AX13" s="90"/>
      <c r="AY13" s="90"/>
      <c r="AZ13" s="90"/>
      <c r="BB13" s="113"/>
      <c r="BC13" s="33"/>
      <c r="BD13" s="33"/>
    </row>
    <row r="14" spans="27:56" ht="13.5" customHeight="1" x14ac:dyDescent="0.35">
      <c r="AA14" s="2"/>
      <c r="AR14" s="247"/>
      <c r="AS14" s="136"/>
      <c r="AT14" s="126"/>
      <c r="AU14" s="90"/>
      <c r="AV14" s="90"/>
      <c r="AW14" s="90"/>
      <c r="AX14" s="90"/>
      <c r="AY14" s="90"/>
      <c r="AZ14" s="90"/>
      <c r="BB14" s="113"/>
      <c r="BC14" s="33"/>
      <c r="BD14" s="33"/>
    </row>
    <row r="15" spans="27:56" ht="13.5" customHeight="1" x14ac:dyDescent="0.35">
      <c r="AE15" s="124"/>
      <c r="AF15" s="46"/>
      <c r="AG15" s="123" t="s">
        <v>134</v>
      </c>
      <c r="AH15" s="606"/>
      <c r="AI15" s="606"/>
      <c r="AJ15" s="606"/>
      <c r="AK15" s="606"/>
      <c r="AL15" s="606"/>
      <c r="AM15" s="606"/>
      <c r="AN15" s="606"/>
      <c r="AO15" s="606"/>
      <c r="AP15" s="135"/>
      <c r="AQ15" s="135"/>
      <c r="AR15" s="247"/>
      <c r="AS15" s="136"/>
      <c r="AT15" s="126"/>
      <c r="AU15" s="90"/>
      <c r="AV15" s="90"/>
      <c r="AW15" s="90"/>
      <c r="AX15" s="90"/>
      <c r="AY15" s="90"/>
      <c r="AZ15" s="90"/>
      <c r="BB15" s="113"/>
      <c r="BC15" s="33"/>
      <c r="BD15" s="33"/>
    </row>
    <row r="16" spans="27:56" ht="13.5" customHeight="1" x14ac:dyDescent="0.35">
      <c r="AR16" s="247"/>
      <c r="AS16" s="136"/>
      <c r="AT16" s="126"/>
      <c r="AU16" s="90"/>
      <c r="AV16" s="90"/>
      <c r="AW16" s="90"/>
      <c r="AX16" s="90"/>
      <c r="AY16" s="90"/>
      <c r="AZ16" s="90"/>
      <c r="BB16" s="113"/>
      <c r="BC16" s="33"/>
      <c r="BD16" s="33"/>
    </row>
    <row r="17" spans="1:55" ht="21" customHeight="1" thickBot="1" x14ac:dyDescent="0.2">
      <c r="A17" s="607" t="e">
        <f>IF(AU1=#REF!,"スマートコネクトVPSサービス利用申込書　ご契約内容","スマートコネクトVPS　ご契約内容")</f>
        <v>#REF!</v>
      </c>
      <c r="B17" s="607"/>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48"/>
      <c r="AN17" s="48"/>
      <c r="AO17" s="48"/>
      <c r="AP17" s="48"/>
      <c r="AQ17" s="151"/>
      <c r="AR17" s="247"/>
      <c r="AS17" s="136"/>
      <c r="AX17" s="125"/>
      <c r="AY17" s="125"/>
      <c r="AZ17" s="125"/>
    </row>
    <row r="18" spans="1:55" ht="6"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D18" s="5"/>
      <c r="AE18" s="6"/>
      <c r="AF18" s="7"/>
      <c r="AG18" s="6"/>
      <c r="AH18" s="5"/>
      <c r="AK18" s="5"/>
      <c r="AL18" s="5"/>
      <c r="AM18" s="5"/>
      <c r="AN18" s="5"/>
      <c r="AO18" s="5"/>
      <c r="AP18" s="5"/>
      <c r="AQ18" s="5"/>
      <c r="AR18" s="247"/>
      <c r="AS18" s="136"/>
    </row>
    <row r="19" spans="1:55" ht="15" customHeight="1" x14ac:dyDescent="0.15">
      <c r="A19" s="608" t="e">
        <f>IF(AU1=#REF!,AU3,AU4)</f>
        <v>#REF!</v>
      </c>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7"/>
      <c r="AM19" s="7"/>
      <c r="AN19" s="7"/>
      <c r="AO19" s="7"/>
      <c r="AP19" s="7"/>
      <c r="AQ19" s="7"/>
      <c r="AR19" s="247"/>
      <c r="AS19" s="136"/>
      <c r="AT19" s="1"/>
      <c r="AU19" s="138" t="s">
        <v>208</v>
      </c>
      <c r="AV19" s="138"/>
      <c r="AW19" s="138"/>
      <c r="AX19" s="138"/>
      <c r="AY19" s="138"/>
      <c r="AZ19" s="138"/>
      <c r="BA19" s="1"/>
    </row>
    <row r="20" spans="1:55" ht="15" customHeight="1" x14ac:dyDescent="0.15">
      <c r="A20" s="608"/>
      <c r="B20" s="608"/>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7"/>
      <c r="AM20" s="7"/>
      <c r="AN20" s="7"/>
      <c r="AO20" s="7"/>
      <c r="AP20" s="7"/>
      <c r="AQ20" s="7"/>
      <c r="AR20" s="247"/>
      <c r="AS20" s="136"/>
      <c r="AT20" s="90"/>
      <c r="AU20" s="139" t="s">
        <v>209</v>
      </c>
      <c r="AV20" s="139"/>
      <c r="AW20" s="139"/>
      <c r="AX20" s="139"/>
      <c r="AY20" s="139"/>
      <c r="AZ20" s="139"/>
    </row>
    <row r="21" spans="1:55" ht="14.25" customHeight="1" x14ac:dyDescent="0.15">
      <c r="A21" s="608"/>
      <c r="B21" s="608"/>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7"/>
      <c r="AM21" s="7"/>
      <c r="AN21" s="7"/>
      <c r="AO21" s="7"/>
      <c r="AP21" s="7"/>
      <c r="AQ21" s="7"/>
      <c r="AR21" s="247"/>
      <c r="AS21" s="136"/>
      <c r="AT21" s="90"/>
      <c r="AU21" s="138" t="s">
        <v>181</v>
      </c>
      <c r="AV21" s="138"/>
      <c r="AW21" s="138"/>
      <c r="AX21" s="138"/>
      <c r="AY21" s="138"/>
      <c r="AZ21" s="138"/>
    </row>
    <row r="22" spans="1:55" ht="4.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247"/>
      <c r="AS22" s="136"/>
      <c r="AU22" s="138"/>
      <c r="AV22" s="138"/>
      <c r="AW22" s="138"/>
      <c r="AX22" s="138"/>
      <c r="AY22" s="138"/>
      <c r="AZ22" s="138"/>
    </row>
    <row r="23" spans="1:55" ht="18.75" customHeight="1" x14ac:dyDescent="0.15">
      <c r="A23" s="33" t="s">
        <v>136</v>
      </c>
      <c r="B23" s="5"/>
      <c r="C23" s="5"/>
      <c r="D23" s="5"/>
      <c r="E23" s="5"/>
      <c r="F23" s="128"/>
      <c r="G23" s="128"/>
      <c r="H23" s="128"/>
      <c r="I23" s="128"/>
      <c r="J23" s="128"/>
      <c r="L23" s="129"/>
      <c r="M23" s="129"/>
      <c r="N23" s="46"/>
      <c r="O23" s="46"/>
      <c r="P23" s="46"/>
      <c r="Q23" s="4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47"/>
      <c r="AS23" s="136"/>
      <c r="AT23" s="90"/>
      <c r="AU23" s="139" t="s">
        <v>145</v>
      </c>
      <c r="AV23" s="140"/>
      <c r="AW23" s="140"/>
      <c r="AX23" s="140"/>
      <c r="AY23" s="140"/>
      <c r="AZ23" s="140"/>
      <c r="BA23" s="113"/>
      <c r="BB23" s="33"/>
      <c r="BC23" s="33"/>
    </row>
    <row r="24" spans="1:55" ht="18.75" customHeight="1" x14ac:dyDescent="0.15">
      <c r="A24" s="597" t="s">
        <v>137</v>
      </c>
      <c r="B24" s="598"/>
      <c r="C24" s="598"/>
      <c r="D24" s="598"/>
      <c r="E24" s="599"/>
      <c r="F24" s="600"/>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1"/>
      <c r="AL24" s="601"/>
      <c r="AM24" s="119"/>
      <c r="AN24" s="119"/>
      <c r="AO24" s="119"/>
      <c r="AP24" s="119"/>
      <c r="AQ24" s="152"/>
      <c r="AR24" s="247"/>
      <c r="AS24" s="136"/>
      <c r="AT24" s="90"/>
      <c r="AU24" s="139" t="s">
        <v>144</v>
      </c>
      <c r="AV24" s="139"/>
      <c r="AW24" s="139"/>
      <c r="AX24" s="139"/>
      <c r="AY24" s="139"/>
      <c r="AZ24" s="139"/>
      <c r="BB24" s="33"/>
      <c r="BC24" s="73"/>
    </row>
    <row r="25" spans="1:55" ht="18.75" customHeight="1" x14ac:dyDescent="0.15">
      <c r="A25" s="597" t="s">
        <v>138</v>
      </c>
      <c r="B25" s="598"/>
      <c r="C25" s="598"/>
      <c r="D25" s="598"/>
      <c r="E25" s="599"/>
      <c r="F25" s="600" t="e">
        <f>IF(#REF!="","",#REF!)</f>
        <v>#REF!</v>
      </c>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119"/>
      <c r="AN25" s="119"/>
      <c r="AO25" s="119"/>
      <c r="AP25" s="119"/>
      <c r="AQ25" s="152"/>
      <c r="AR25" s="247"/>
      <c r="AS25" s="136"/>
      <c r="AT25" s="90"/>
      <c r="AU25" s="139" t="s">
        <v>143</v>
      </c>
      <c r="AV25" s="139"/>
      <c r="AW25" s="139"/>
      <c r="AX25" s="139"/>
      <c r="AY25" s="139"/>
      <c r="AZ25" s="139"/>
      <c r="BB25" s="33"/>
      <c r="BC25" s="73"/>
    </row>
    <row r="26" spans="1:55" ht="18.75" customHeight="1" x14ac:dyDescent="0.1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R26" s="247"/>
      <c r="AS26" s="136"/>
      <c r="AT26" s="90"/>
      <c r="AU26" s="138" t="s">
        <v>148</v>
      </c>
      <c r="AV26" s="33"/>
      <c r="AW26" s="33"/>
      <c r="AX26" s="33"/>
      <c r="AY26" s="33"/>
      <c r="AZ26" s="33"/>
      <c r="BB26" s="33"/>
      <c r="BC26" s="73"/>
    </row>
    <row r="27" spans="1:55" ht="18.75" customHeight="1" x14ac:dyDescent="0.15">
      <c r="A27" s="33" t="s">
        <v>139</v>
      </c>
      <c r="B27" s="5"/>
      <c r="C27" s="5"/>
      <c r="D27" s="5"/>
      <c r="E27" s="5"/>
      <c r="F27" s="128"/>
      <c r="G27" s="128"/>
      <c r="H27" s="128"/>
      <c r="I27" s="128"/>
      <c r="J27" s="128"/>
      <c r="L27" s="129"/>
      <c r="M27" s="129"/>
      <c r="N27" s="46"/>
      <c r="O27" s="46"/>
      <c r="P27" s="46"/>
      <c r="Q27" s="4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47"/>
      <c r="AS27" s="136"/>
      <c r="AT27" s="90"/>
      <c r="AU27" s="33" t="s">
        <v>201</v>
      </c>
      <c r="AV27" s="33"/>
      <c r="AW27" s="33"/>
      <c r="AX27" s="33"/>
      <c r="AY27" s="33"/>
      <c r="AZ27" s="33"/>
      <c r="BB27" s="33"/>
      <c r="BC27" s="73"/>
    </row>
    <row r="28" spans="1:55" ht="18.75" customHeight="1" x14ac:dyDescent="0.15">
      <c r="A28" s="597" t="s">
        <v>21</v>
      </c>
      <c r="B28" s="598"/>
      <c r="C28" s="598"/>
      <c r="D28" s="598"/>
      <c r="E28" s="599"/>
      <c r="F28" s="600"/>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119"/>
      <c r="AN28" s="119"/>
      <c r="AO28" s="119"/>
      <c r="AP28" s="119"/>
      <c r="AQ28" s="152"/>
      <c r="AR28" s="247"/>
      <c r="AS28" s="136"/>
      <c r="AT28" s="90"/>
      <c r="AU28" s="221" t="s">
        <v>202</v>
      </c>
      <c r="AV28" s="33"/>
      <c r="AW28" s="33"/>
      <c r="AX28" s="33"/>
      <c r="AY28" s="33"/>
      <c r="AZ28" s="33"/>
      <c r="BB28" s="33"/>
      <c r="BC28" s="73"/>
    </row>
    <row r="29" spans="1:55" ht="18.75" customHeight="1" x14ac:dyDescent="0.15">
      <c r="A29" s="597" t="s">
        <v>140</v>
      </c>
      <c r="B29" s="598"/>
      <c r="C29" s="598"/>
      <c r="D29" s="598"/>
      <c r="E29" s="599"/>
      <c r="F29" s="600" t="e">
        <f>IF($T$69="","",$T$69&amp;"データセンタ")</f>
        <v>#REF!</v>
      </c>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119"/>
      <c r="AN29" s="119"/>
      <c r="AO29" s="119"/>
      <c r="AP29" s="119"/>
      <c r="AQ29" s="152"/>
      <c r="AR29" s="247"/>
      <c r="AS29" s="136"/>
      <c r="AT29" s="90"/>
      <c r="AU29" s="33"/>
      <c r="AV29" s="33"/>
      <c r="AW29" s="33"/>
      <c r="AX29" s="33"/>
      <c r="AY29" s="33"/>
      <c r="AZ29" s="33"/>
      <c r="BB29" s="33"/>
      <c r="BC29" s="73"/>
    </row>
    <row r="30" spans="1:55" ht="18.75" customHeight="1" x14ac:dyDescent="0.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R30" s="247"/>
      <c r="AS30" s="136"/>
      <c r="AT30" s="90"/>
      <c r="AU30" s="33"/>
      <c r="AV30" s="33"/>
      <c r="AW30" s="33"/>
      <c r="AX30" s="33"/>
      <c r="AY30" s="33"/>
      <c r="AZ30" s="33"/>
      <c r="BB30" s="33"/>
      <c r="BC30" s="73"/>
    </row>
    <row r="31" spans="1:55" ht="18.75" customHeight="1" x14ac:dyDescent="0.15">
      <c r="A31" s="33" t="s">
        <v>141</v>
      </c>
      <c r="B31" s="130"/>
      <c r="C31" s="130"/>
      <c r="D31" s="130"/>
      <c r="E31" s="33"/>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33"/>
      <c r="AF31" s="46"/>
      <c r="AG31" s="46"/>
      <c r="AH31" s="46"/>
      <c r="AI31" s="46"/>
      <c r="AJ31" s="46"/>
      <c r="AK31" s="46"/>
      <c r="AL31" s="46"/>
      <c r="AM31" s="46"/>
      <c r="AN31" s="46"/>
      <c r="AO31" s="46"/>
      <c r="AP31" s="46"/>
      <c r="AQ31" s="46"/>
      <c r="AR31" s="247"/>
      <c r="AS31" s="136"/>
      <c r="AT31" s="90"/>
      <c r="AU31" s="33"/>
      <c r="AV31" s="33"/>
      <c r="AW31" s="33"/>
      <c r="AX31" s="33"/>
      <c r="AY31" s="33"/>
      <c r="AZ31" s="33"/>
      <c r="BB31" s="33"/>
      <c r="BC31" s="73"/>
    </row>
    <row r="32" spans="1:55" ht="15" customHeight="1" x14ac:dyDescent="0.15">
      <c r="A32" s="53" t="s">
        <v>26</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6"/>
      <c r="AM32" s="133"/>
      <c r="AN32" s="133"/>
      <c r="AO32" s="133"/>
      <c r="AP32" s="133"/>
      <c r="AQ32" s="112"/>
      <c r="AR32" s="247"/>
      <c r="AS32" s="136"/>
      <c r="AU32" s="1"/>
      <c r="AV32" s="1"/>
      <c r="AW32" s="1"/>
      <c r="AX32" s="1"/>
      <c r="AY32" s="1"/>
      <c r="AZ32" s="1"/>
    </row>
    <row r="33" spans="1:52" ht="22.5" customHeight="1" x14ac:dyDescent="0.15">
      <c r="A33" s="597" t="s">
        <v>86</v>
      </c>
      <c r="B33" s="598"/>
      <c r="C33" s="598"/>
      <c r="D33" s="598"/>
      <c r="E33" s="599"/>
      <c r="F33" s="578" t="e">
        <f>IF(#REF!="","",#REF!)</f>
        <v>#REF!</v>
      </c>
      <c r="G33" s="579"/>
      <c r="H33" s="579"/>
      <c r="I33" s="579"/>
      <c r="J33" s="579"/>
      <c r="K33" s="579"/>
      <c r="L33" s="579"/>
      <c r="M33" s="579"/>
      <c r="N33" s="579"/>
      <c r="O33" s="579"/>
      <c r="P33" s="579"/>
      <c r="Q33" s="579"/>
      <c r="R33" s="579"/>
      <c r="S33" s="579"/>
      <c r="T33" s="579"/>
      <c r="U33" s="580"/>
      <c r="V33" s="225" t="s">
        <v>168</v>
      </c>
      <c r="W33" s="170"/>
      <c r="X33" s="168"/>
      <c r="Y33" s="168"/>
      <c r="Z33" s="168"/>
      <c r="AA33" s="168"/>
      <c r="AB33" s="168"/>
      <c r="AC33" s="168"/>
      <c r="AD33" s="168"/>
      <c r="AE33" s="168"/>
      <c r="AF33" s="168"/>
      <c r="AG33" s="168"/>
      <c r="AH33" s="168"/>
      <c r="AI33" s="168"/>
      <c r="AJ33" s="168"/>
      <c r="AK33" s="168"/>
      <c r="AL33" s="226"/>
      <c r="AM33" s="168"/>
      <c r="AN33" s="168"/>
      <c r="AO33" s="168"/>
      <c r="AP33" s="169"/>
      <c r="AR33" s="247"/>
      <c r="AS33" s="136"/>
      <c r="AU33" s="1"/>
      <c r="AV33" s="183"/>
      <c r="AW33" s="1"/>
      <c r="AX33" s="1"/>
      <c r="AY33" s="1"/>
      <c r="AZ33" s="1"/>
    </row>
    <row r="34" spans="1:52" ht="22.5" customHeight="1" x14ac:dyDescent="0.15">
      <c r="A34" s="609" t="s">
        <v>167</v>
      </c>
      <c r="B34" s="586"/>
      <c r="C34" s="586"/>
      <c r="D34" s="586"/>
      <c r="E34" s="586"/>
      <c r="F34" s="578"/>
      <c r="G34" s="579"/>
      <c r="H34" s="579"/>
      <c r="I34" s="579"/>
      <c r="J34" s="579"/>
      <c r="K34" s="579"/>
      <c r="L34" s="579"/>
      <c r="M34" s="579"/>
      <c r="N34" s="579"/>
      <c r="O34" s="579"/>
      <c r="P34" s="579"/>
      <c r="Q34" s="579"/>
      <c r="R34" s="579"/>
      <c r="S34" s="579"/>
      <c r="T34" s="579"/>
      <c r="U34" s="580"/>
      <c r="V34" s="225" t="s">
        <v>183</v>
      </c>
      <c r="W34" s="170"/>
      <c r="X34" s="168"/>
      <c r="Y34" s="168"/>
      <c r="Z34" s="168"/>
      <c r="AA34" s="168"/>
      <c r="AB34" s="168"/>
      <c r="AC34" s="168"/>
      <c r="AD34" s="168"/>
      <c r="AE34" s="168"/>
      <c r="AF34" s="168"/>
      <c r="AG34" s="168"/>
      <c r="AH34" s="168"/>
      <c r="AI34" s="168"/>
      <c r="AJ34" s="168"/>
      <c r="AK34" s="168"/>
      <c r="AL34" s="169"/>
      <c r="AM34" s="168"/>
      <c r="AN34" s="168"/>
      <c r="AO34" s="168"/>
      <c r="AP34" s="169"/>
      <c r="AR34" s="247"/>
      <c r="AS34" s="136"/>
      <c r="AU34" s="1"/>
      <c r="AV34" s="1"/>
      <c r="AW34" s="1"/>
      <c r="AX34" s="1"/>
      <c r="AY34" s="1"/>
      <c r="AZ34" s="1"/>
    </row>
    <row r="35" spans="1:52" ht="7.5" customHeight="1" x14ac:dyDescent="0.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R35" s="247"/>
      <c r="AS35" s="136"/>
    </row>
    <row r="36" spans="1:52" ht="15" customHeight="1" x14ac:dyDescent="0.35">
      <c r="A36" s="142" t="e">
        <f>IF($AU$1=#REF!,"[5]スマートコネクトVPS　ご契約内容","スマートコネクトVPS　ご契約内容")</f>
        <v>#REF!</v>
      </c>
      <c r="B36" s="143"/>
      <c r="C36" s="143"/>
      <c r="D36" s="143"/>
      <c r="E36" s="143"/>
      <c r="F36" s="143"/>
      <c r="G36" s="143"/>
      <c r="H36" s="143"/>
      <c r="I36" s="143"/>
      <c r="J36" s="143"/>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33"/>
      <c r="AN36" s="133"/>
      <c r="AO36" s="133"/>
      <c r="AP36" s="133"/>
      <c r="AQ36" s="112"/>
      <c r="AR36" s="247"/>
      <c r="AS36" s="137"/>
      <c r="AU36" s="154"/>
    </row>
    <row r="37" spans="1:52" ht="14.25" customHeight="1" x14ac:dyDescent="0.15">
      <c r="A37" s="65" t="e">
        <f>IF($AU$1=#REF!,"　[5]-1. ストレージサービス","ストレージサービス")</f>
        <v>#REF!</v>
      </c>
      <c r="B37" s="66"/>
      <c r="C37" s="66"/>
      <c r="D37" s="66"/>
      <c r="E37" s="66"/>
      <c r="F37" s="66"/>
      <c r="G37" s="66"/>
      <c r="H37" s="66"/>
      <c r="I37" s="66"/>
      <c r="J37" s="66"/>
      <c r="K37" s="66"/>
      <c r="L37" s="66" t="e">
        <f>IF(AU1=#REF!,"※スマートコネクトVPSの基本サービス及びオプションについてご指定ください。","")</f>
        <v>#REF!</v>
      </c>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175"/>
      <c r="AR37" s="247"/>
      <c r="AS37" s="136"/>
    </row>
    <row r="38" spans="1:52" ht="15" customHeight="1" x14ac:dyDescent="0.15">
      <c r="A38" s="625" t="e">
        <f>IF($AU$1=#REF!,"ご利用開始希望日","ご利用開始日/　　　　　　　契約番号")</f>
        <v>#REF!</v>
      </c>
      <c r="B38" s="626"/>
      <c r="C38" s="626"/>
      <c r="D38" s="626"/>
      <c r="E38" s="627"/>
      <c r="F38" s="610" t="s">
        <v>118</v>
      </c>
      <c r="G38" s="611"/>
      <c r="H38" s="611"/>
      <c r="I38" s="611"/>
      <c r="J38" s="611"/>
      <c r="K38" s="611"/>
      <c r="L38" s="611"/>
      <c r="M38" s="611"/>
      <c r="N38" s="611"/>
      <c r="O38" s="611"/>
      <c r="P38" s="611"/>
      <c r="Q38" s="611"/>
      <c r="R38" s="611"/>
      <c r="S38" s="611"/>
      <c r="T38" s="610" t="s">
        <v>124</v>
      </c>
      <c r="U38" s="611"/>
      <c r="V38" s="611"/>
      <c r="W38" s="611"/>
      <c r="X38" s="611"/>
      <c r="Y38" s="612"/>
      <c r="Z38" s="602" t="s">
        <v>126</v>
      </c>
      <c r="AA38" s="603"/>
      <c r="AB38" s="603"/>
      <c r="AC38" s="603"/>
      <c r="AD38" s="603"/>
      <c r="AE38" s="603"/>
      <c r="AF38" s="603"/>
      <c r="AG38" s="603"/>
      <c r="AH38" s="603"/>
      <c r="AI38" s="603"/>
      <c r="AJ38" s="603"/>
      <c r="AK38" s="603"/>
      <c r="AL38" s="604"/>
      <c r="AM38" s="610" t="s">
        <v>142</v>
      </c>
      <c r="AN38" s="611"/>
      <c r="AO38" s="611"/>
      <c r="AP38" s="612"/>
      <c r="AQ38" s="250"/>
      <c r="AR38" s="247"/>
      <c r="AS38" s="136"/>
    </row>
    <row r="39" spans="1:52" ht="26.25" customHeight="1" x14ac:dyDescent="0.15">
      <c r="A39" s="616"/>
      <c r="B39" s="617"/>
      <c r="C39" s="617"/>
      <c r="D39" s="617"/>
      <c r="E39" s="618"/>
      <c r="F39" s="613"/>
      <c r="G39" s="614"/>
      <c r="H39" s="614"/>
      <c r="I39" s="614"/>
      <c r="J39" s="614"/>
      <c r="K39" s="614"/>
      <c r="L39" s="614"/>
      <c r="M39" s="614"/>
      <c r="N39" s="614"/>
      <c r="O39" s="614"/>
      <c r="P39" s="614"/>
      <c r="Q39" s="614"/>
      <c r="R39" s="614"/>
      <c r="S39" s="614"/>
      <c r="T39" s="613"/>
      <c r="U39" s="614"/>
      <c r="V39" s="614"/>
      <c r="W39" s="614"/>
      <c r="X39" s="614"/>
      <c r="Y39" s="615"/>
      <c r="Z39" s="616" t="s">
        <v>125</v>
      </c>
      <c r="AA39" s="617"/>
      <c r="AB39" s="617"/>
      <c r="AC39" s="618"/>
      <c r="AD39" s="616" t="s">
        <v>116</v>
      </c>
      <c r="AE39" s="617"/>
      <c r="AF39" s="617"/>
      <c r="AG39" s="618"/>
      <c r="AH39" s="619" t="s">
        <v>171</v>
      </c>
      <c r="AI39" s="620"/>
      <c r="AJ39" s="620"/>
      <c r="AK39" s="620"/>
      <c r="AL39" s="621"/>
      <c r="AM39" s="613"/>
      <c r="AN39" s="614"/>
      <c r="AO39" s="614"/>
      <c r="AP39" s="615"/>
      <c r="AQ39" s="250"/>
      <c r="AR39" s="247"/>
      <c r="AS39" s="136"/>
    </row>
    <row r="40" spans="1:52" ht="22.5" customHeight="1" x14ac:dyDescent="0.35">
      <c r="A40" s="648"/>
      <c r="B40" s="649"/>
      <c r="C40" s="649"/>
      <c r="D40" s="649"/>
      <c r="E40" s="650"/>
      <c r="F40" s="651" t="s">
        <v>212</v>
      </c>
      <c r="G40" s="652"/>
      <c r="H40" s="652"/>
      <c r="I40" s="652"/>
      <c r="J40" s="652"/>
      <c r="K40" s="652"/>
      <c r="L40" s="652"/>
      <c r="M40" s="652"/>
      <c r="N40" s="652"/>
      <c r="O40" s="652"/>
      <c r="P40" s="652"/>
      <c r="Q40" s="652"/>
      <c r="R40" s="652"/>
      <c r="S40" s="652"/>
      <c r="T40" s="653" t="s">
        <v>47</v>
      </c>
      <c r="U40" s="654"/>
      <c r="V40" s="655"/>
      <c r="W40" s="656"/>
      <c r="X40" s="657" t="s">
        <v>169</v>
      </c>
      <c r="Y40" s="658"/>
      <c r="Z40" s="653" t="s">
        <v>47</v>
      </c>
      <c r="AA40" s="659"/>
      <c r="AB40" s="659"/>
      <c r="AC40" s="660"/>
      <c r="AD40" s="653" t="s">
        <v>47</v>
      </c>
      <c r="AE40" s="659"/>
      <c r="AF40" s="659"/>
      <c r="AG40" s="660"/>
      <c r="AH40" s="653" t="s">
        <v>47</v>
      </c>
      <c r="AI40" s="654"/>
      <c r="AJ40" s="173" t="s">
        <v>170</v>
      </c>
      <c r="AK40" s="661"/>
      <c r="AL40" s="662"/>
      <c r="AM40" s="622">
        <f>IF(F40="","",A40)</f>
        <v>0</v>
      </c>
      <c r="AN40" s="623"/>
      <c r="AO40" s="623"/>
      <c r="AP40" s="624"/>
      <c r="AQ40" s="145"/>
      <c r="AR40" s="247"/>
      <c r="AS40" s="136"/>
    </row>
    <row r="41" spans="1:52" ht="15" customHeight="1" x14ac:dyDescent="0.15">
      <c r="A41" s="628"/>
      <c r="B41" s="629"/>
      <c r="C41" s="629"/>
      <c r="D41" s="629"/>
      <c r="E41" s="630"/>
      <c r="F41" s="631"/>
      <c r="G41" s="632"/>
      <c r="H41" s="632"/>
      <c r="I41" s="632"/>
      <c r="J41" s="632"/>
      <c r="K41" s="632"/>
      <c r="L41" s="632"/>
      <c r="M41" s="176"/>
      <c r="N41" s="176"/>
      <c r="O41" s="176"/>
      <c r="P41" s="164" t="s">
        <v>150</v>
      </c>
      <c r="Q41" s="633" t="e">
        <f>IF(F40="","",VLOOKUP(F40,#REF!,2,0))</f>
        <v>#REF!</v>
      </c>
      <c r="R41" s="633"/>
      <c r="S41" s="634"/>
      <c r="T41" s="171"/>
      <c r="U41" s="172"/>
      <c r="V41" s="635"/>
      <c r="W41" s="636"/>
      <c r="X41" s="636"/>
      <c r="Y41" s="637"/>
      <c r="Z41" s="638"/>
      <c r="AA41" s="639"/>
      <c r="AB41" s="639"/>
      <c r="AC41" s="640"/>
      <c r="AD41" s="638"/>
      <c r="AE41" s="639"/>
      <c r="AF41" s="639"/>
      <c r="AG41" s="640"/>
      <c r="AH41" s="638"/>
      <c r="AI41" s="641"/>
      <c r="AJ41" s="642"/>
      <c r="AK41" s="643"/>
      <c r="AL41" s="644"/>
      <c r="AM41" s="645"/>
      <c r="AN41" s="646"/>
      <c r="AO41" s="646"/>
      <c r="AP41" s="647"/>
      <c r="AQ41" s="145"/>
      <c r="AR41" s="247"/>
      <c r="AS41" s="136"/>
    </row>
    <row r="42" spans="1:52" ht="22.5" customHeight="1" x14ac:dyDescent="0.35">
      <c r="A42" s="663"/>
      <c r="B42" s="664"/>
      <c r="C42" s="664"/>
      <c r="D42" s="664"/>
      <c r="E42" s="665"/>
      <c r="F42" s="473"/>
      <c r="G42" s="474"/>
      <c r="H42" s="474"/>
      <c r="I42" s="474"/>
      <c r="J42" s="474"/>
      <c r="K42" s="474"/>
      <c r="L42" s="474"/>
      <c r="M42" s="474"/>
      <c r="N42" s="474"/>
      <c r="O42" s="474"/>
      <c r="P42" s="474"/>
      <c r="Q42" s="474"/>
      <c r="R42" s="474"/>
      <c r="S42" s="474"/>
      <c r="T42" s="653" t="s">
        <v>47</v>
      </c>
      <c r="U42" s="654"/>
      <c r="V42" s="655"/>
      <c r="W42" s="656"/>
      <c r="X42" s="657" t="s">
        <v>169</v>
      </c>
      <c r="Y42" s="658"/>
      <c r="Z42" s="653" t="s">
        <v>47</v>
      </c>
      <c r="AA42" s="659"/>
      <c r="AB42" s="659"/>
      <c r="AC42" s="660"/>
      <c r="AD42" s="653" t="s">
        <v>47</v>
      </c>
      <c r="AE42" s="659"/>
      <c r="AF42" s="659"/>
      <c r="AG42" s="660"/>
      <c r="AH42" s="653" t="s">
        <v>47</v>
      </c>
      <c r="AI42" s="654"/>
      <c r="AJ42" s="173" t="s">
        <v>170</v>
      </c>
      <c r="AK42" s="661"/>
      <c r="AL42" s="662"/>
      <c r="AM42" s="622" t="str">
        <f>IF(F42="","",A42)</f>
        <v/>
      </c>
      <c r="AN42" s="623"/>
      <c r="AO42" s="623"/>
      <c r="AP42" s="624"/>
      <c r="AQ42" s="145"/>
      <c r="AR42" s="247"/>
      <c r="AS42" s="136"/>
    </row>
    <row r="43" spans="1:52" ht="15" customHeight="1" x14ac:dyDescent="0.15">
      <c r="A43" s="628"/>
      <c r="B43" s="629"/>
      <c r="C43" s="629"/>
      <c r="D43" s="629"/>
      <c r="E43" s="630"/>
      <c r="F43" s="631"/>
      <c r="G43" s="632"/>
      <c r="H43" s="632"/>
      <c r="I43" s="632"/>
      <c r="J43" s="632"/>
      <c r="K43" s="632"/>
      <c r="L43" s="632"/>
      <c r="M43" s="176"/>
      <c r="N43" s="176"/>
      <c r="O43" s="176"/>
      <c r="P43" s="164" t="s">
        <v>150</v>
      </c>
      <c r="Q43" s="633" t="str">
        <f>IF(F42="","",VLOOKUP(F42,#REF!,2,0))</f>
        <v/>
      </c>
      <c r="R43" s="633"/>
      <c r="S43" s="634"/>
      <c r="T43" s="171"/>
      <c r="U43" s="172"/>
      <c r="V43" s="635"/>
      <c r="W43" s="636"/>
      <c r="X43" s="636"/>
      <c r="Y43" s="637"/>
      <c r="Z43" s="638"/>
      <c r="AA43" s="639"/>
      <c r="AB43" s="639"/>
      <c r="AC43" s="640"/>
      <c r="AD43" s="638"/>
      <c r="AE43" s="639"/>
      <c r="AF43" s="639"/>
      <c r="AG43" s="640"/>
      <c r="AH43" s="638"/>
      <c r="AI43" s="641"/>
      <c r="AJ43" s="642"/>
      <c r="AK43" s="643"/>
      <c r="AL43" s="644"/>
      <c r="AM43" s="645"/>
      <c r="AN43" s="646"/>
      <c r="AO43" s="646"/>
      <c r="AP43" s="647"/>
      <c r="AQ43" s="145"/>
      <c r="AR43" s="247"/>
      <c r="AS43" s="136"/>
    </row>
    <row r="44" spans="1:52" ht="22.5" customHeight="1" x14ac:dyDescent="0.35">
      <c r="A44" s="663"/>
      <c r="B44" s="664"/>
      <c r="C44" s="664"/>
      <c r="D44" s="664"/>
      <c r="E44" s="665"/>
      <c r="F44" s="473"/>
      <c r="G44" s="474"/>
      <c r="H44" s="474"/>
      <c r="I44" s="474"/>
      <c r="J44" s="474"/>
      <c r="K44" s="474"/>
      <c r="L44" s="474"/>
      <c r="M44" s="474"/>
      <c r="N44" s="474"/>
      <c r="O44" s="474"/>
      <c r="P44" s="474"/>
      <c r="Q44" s="474"/>
      <c r="R44" s="474"/>
      <c r="S44" s="474"/>
      <c r="T44" s="653" t="s">
        <v>47</v>
      </c>
      <c r="U44" s="654"/>
      <c r="V44" s="655"/>
      <c r="W44" s="656"/>
      <c r="X44" s="657" t="s">
        <v>169</v>
      </c>
      <c r="Y44" s="658"/>
      <c r="Z44" s="653" t="s">
        <v>47</v>
      </c>
      <c r="AA44" s="659"/>
      <c r="AB44" s="659"/>
      <c r="AC44" s="660"/>
      <c r="AD44" s="653" t="s">
        <v>47</v>
      </c>
      <c r="AE44" s="659"/>
      <c r="AF44" s="659"/>
      <c r="AG44" s="660"/>
      <c r="AH44" s="653" t="s">
        <v>47</v>
      </c>
      <c r="AI44" s="654"/>
      <c r="AJ44" s="173" t="s">
        <v>170</v>
      </c>
      <c r="AK44" s="661"/>
      <c r="AL44" s="662"/>
      <c r="AM44" s="622" t="str">
        <f>IF(F44="","",A44)</f>
        <v/>
      </c>
      <c r="AN44" s="623"/>
      <c r="AO44" s="623"/>
      <c r="AP44" s="624"/>
      <c r="AQ44" s="145"/>
      <c r="AR44" s="247"/>
      <c r="AS44" s="136"/>
    </row>
    <row r="45" spans="1:52" ht="15" customHeight="1" x14ac:dyDescent="0.15">
      <c r="A45" s="628"/>
      <c r="B45" s="629"/>
      <c r="C45" s="629"/>
      <c r="D45" s="629"/>
      <c r="E45" s="630"/>
      <c r="F45" s="631"/>
      <c r="G45" s="632"/>
      <c r="H45" s="632"/>
      <c r="I45" s="632"/>
      <c r="J45" s="632"/>
      <c r="K45" s="632"/>
      <c r="L45" s="632"/>
      <c r="M45" s="176"/>
      <c r="N45" s="176"/>
      <c r="O45" s="176"/>
      <c r="P45" s="164" t="s">
        <v>150</v>
      </c>
      <c r="Q45" s="633" t="str">
        <f>IF(F44="","",VLOOKUP(F44,#REF!,2,0))</f>
        <v/>
      </c>
      <c r="R45" s="633"/>
      <c r="S45" s="634"/>
      <c r="T45" s="171"/>
      <c r="U45" s="172"/>
      <c r="V45" s="635"/>
      <c r="W45" s="636"/>
      <c r="X45" s="636"/>
      <c r="Y45" s="637"/>
      <c r="Z45" s="638"/>
      <c r="AA45" s="639"/>
      <c r="AB45" s="639"/>
      <c r="AC45" s="640"/>
      <c r="AD45" s="638"/>
      <c r="AE45" s="639"/>
      <c r="AF45" s="639"/>
      <c r="AG45" s="640"/>
      <c r="AH45" s="638"/>
      <c r="AI45" s="641"/>
      <c r="AJ45" s="642"/>
      <c r="AK45" s="643"/>
      <c r="AL45" s="644"/>
      <c r="AM45" s="645"/>
      <c r="AN45" s="646"/>
      <c r="AO45" s="646"/>
      <c r="AP45" s="647"/>
      <c r="AQ45" s="145"/>
      <c r="AR45" s="247"/>
      <c r="AS45" s="136"/>
    </row>
    <row r="46" spans="1:52" ht="22.5" customHeight="1" x14ac:dyDescent="0.35">
      <c r="A46" s="663"/>
      <c r="B46" s="664"/>
      <c r="C46" s="664"/>
      <c r="D46" s="664"/>
      <c r="E46" s="665"/>
      <c r="F46" s="473"/>
      <c r="G46" s="474"/>
      <c r="H46" s="474"/>
      <c r="I46" s="474"/>
      <c r="J46" s="474"/>
      <c r="K46" s="474"/>
      <c r="L46" s="474"/>
      <c r="M46" s="474"/>
      <c r="N46" s="474"/>
      <c r="O46" s="474"/>
      <c r="P46" s="474"/>
      <c r="Q46" s="474"/>
      <c r="R46" s="474"/>
      <c r="S46" s="474"/>
      <c r="T46" s="653" t="s">
        <v>47</v>
      </c>
      <c r="U46" s="654"/>
      <c r="V46" s="655"/>
      <c r="W46" s="656"/>
      <c r="X46" s="657" t="s">
        <v>169</v>
      </c>
      <c r="Y46" s="658"/>
      <c r="Z46" s="653" t="s">
        <v>47</v>
      </c>
      <c r="AA46" s="659"/>
      <c r="AB46" s="659"/>
      <c r="AC46" s="660"/>
      <c r="AD46" s="653" t="s">
        <v>47</v>
      </c>
      <c r="AE46" s="659"/>
      <c r="AF46" s="659"/>
      <c r="AG46" s="660"/>
      <c r="AH46" s="653" t="s">
        <v>47</v>
      </c>
      <c r="AI46" s="654"/>
      <c r="AJ46" s="173" t="s">
        <v>170</v>
      </c>
      <c r="AK46" s="661"/>
      <c r="AL46" s="662"/>
      <c r="AM46" s="622" t="str">
        <f>IF(F46="","",A46)</f>
        <v/>
      </c>
      <c r="AN46" s="623"/>
      <c r="AO46" s="623"/>
      <c r="AP46" s="624"/>
      <c r="AQ46" s="145"/>
      <c r="AR46" s="247"/>
      <c r="AS46" s="136"/>
    </row>
    <row r="47" spans="1:52" ht="15" customHeight="1" x14ac:dyDescent="0.15">
      <c r="A47" s="628"/>
      <c r="B47" s="629"/>
      <c r="C47" s="629"/>
      <c r="D47" s="629"/>
      <c r="E47" s="630"/>
      <c r="F47" s="631"/>
      <c r="G47" s="632"/>
      <c r="H47" s="632"/>
      <c r="I47" s="632"/>
      <c r="J47" s="632"/>
      <c r="K47" s="632"/>
      <c r="L47" s="632"/>
      <c r="M47" s="176"/>
      <c r="N47" s="176"/>
      <c r="O47" s="176"/>
      <c r="P47" s="164" t="s">
        <v>150</v>
      </c>
      <c r="Q47" s="633" t="str">
        <f>IF(F46="","",VLOOKUP(F46,#REF!,2,0))</f>
        <v/>
      </c>
      <c r="R47" s="633"/>
      <c r="S47" s="634"/>
      <c r="T47" s="171"/>
      <c r="U47" s="172"/>
      <c r="V47" s="635"/>
      <c r="W47" s="636"/>
      <c r="X47" s="636"/>
      <c r="Y47" s="637"/>
      <c r="Z47" s="638"/>
      <c r="AA47" s="639"/>
      <c r="AB47" s="639"/>
      <c r="AC47" s="640"/>
      <c r="AD47" s="638"/>
      <c r="AE47" s="639"/>
      <c r="AF47" s="639"/>
      <c r="AG47" s="640"/>
      <c r="AH47" s="638"/>
      <c r="AI47" s="641"/>
      <c r="AJ47" s="642"/>
      <c r="AK47" s="643"/>
      <c r="AL47" s="644"/>
      <c r="AM47" s="645"/>
      <c r="AN47" s="646"/>
      <c r="AO47" s="646"/>
      <c r="AP47" s="647"/>
      <c r="AQ47" s="145"/>
      <c r="AR47" s="247"/>
      <c r="AS47" s="136"/>
    </row>
    <row r="48" spans="1:52" ht="22.5" customHeight="1" x14ac:dyDescent="0.35">
      <c r="A48" s="663"/>
      <c r="B48" s="664"/>
      <c r="C48" s="664"/>
      <c r="D48" s="664"/>
      <c r="E48" s="665"/>
      <c r="F48" s="473"/>
      <c r="G48" s="474"/>
      <c r="H48" s="474"/>
      <c r="I48" s="474"/>
      <c r="J48" s="474"/>
      <c r="K48" s="474"/>
      <c r="L48" s="474"/>
      <c r="M48" s="474"/>
      <c r="N48" s="474"/>
      <c r="O48" s="474"/>
      <c r="P48" s="474"/>
      <c r="Q48" s="474"/>
      <c r="R48" s="474"/>
      <c r="S48" s="474"/>
      <c r="T48" s="653" t="s">
        <v>47</v>
      </c>
      <c r="U48" s="654"/>
      <c r="V48" s="655"/>
      <c r="W48" s="656"/>
      <c r="X48" s="657" t="s">
        <v>169</v>
      </c>
      <c r="Y48" s="658"/>
      <c r="Z48" s="653" t="s">
        <v>47</v>
      </c>
      <c r="AA48" s="659"/>
      <c r="AB48" s="659"/>
      <c r="AC48" s="660"/>
      <c r="AD48" s="653" t="s">
        <v>47</v>
      </c>
      <c r="AE48" s="659"/>
      <c r="AF48" s="659"/>
      <c r="AG48" s="660"/>
      <c r="AH48" s="653" t="s">
        <v>47</v>
      </c>
      <c r="AI48" s="654"/>
      <c r="AJ48" s="173" t="s">
        <v>170</v>
      </c>
      <c r="AK48" s="661"/>
      <c r="AL48" s="662"/>
      <c r="AM48" s="622" t="str">
        <f>IF(F48="","",A48)</f>
        <v/>
      </c>
      <c r="AN48" s="623"/>
      <c r="AO48" s="623"/>
      <c r="AP48" s="624"/>
      <c r="AQ48" s="145"/>
      <c r="AR48" s="247"/>
      <c r="AS48" s="136"/>
    </row>
    <row r="49" spans="1:53" ht="15" customHeight="1" x14ac:dyDescent="0.15">
      <c r="A49" s="628"/>
      <c r="B49" s="629"/>
      <c r="C49" s="629"/>
      <c r="D49" s="629"/>
      <c r="E49" s="630"/>
      <c r="F49" s="631"/>
      <c r="G49" s="632"/>
      <c r="H49" s="632"/>
      <c r="I49" s="632"/>
      <c r="J49" s="632"/>
      <c r="K49" s="632"/>
      <c r="L49" s="632"/>
      <c r="M49" s="176"/>
      <c r="N49" s="176"/>
      <c r="O49" s="176"/>
      <c r="P49" s="164" t="s">
        <v>150</v>
      </c>
      <c r="Q49" s="633" t="str">
        <f>IF(F48="","",VLOOKUP(F48,#REF!,2,0))</f>
        <v/>
      </c>
      <c r="R49" s="633"/>
      <c r="S49" s="634"/>
      <c r="T49" s="171"/>
      <c r="U49" s="172"/>
      <c r="V49" s="635"/>
      <c r="W49" s="636"/>
      <c r="X49" s="636"/>
      <c r="Y49" s="637"/>
      <c r="Z49" s="638"/>
      <c r="AA49" s="639"/>
      <c r="AB49" s="639"/>
      <c r="AC49" s="640"/>
      <c r="AD49" s="638"/>
      <c r="AE49" s="639"/>
      <c r="AF49" s="639"/>
      <c r="AG49" s="640"/>
      <c r="AH49" s="638"/>
      <c r="AI49" s="641"/>
      <c r="AJ49" s="642"/>
      <c r="AK49" s="643"/>
      <c r="AL49" s="644"/>
      <c r="AM49" s="645"/>
      <c r="AN49" s="646"/>
      <c r="AO49" s="646"/>
      <c r="AP49" s="647"/>
      <c r="AQ49" s="145"/>
      <c r="AR49" s="247"/>
      <c r="AS49" s="136"/>
    </row>
    <row r="50" spans="1:53" ht="22.5" customHeight="1" x14ac:dyDescent="0.35">
      <c r="A50" s="663"/>
      <c r="B50" s="664"/>
      <c r="C50" s="664"/>
      <c r="D50" s="664"/>
      <c r="E50" s="665"/>
      <c r="F50" s="473"/>
      <c r="G50" s="474"/>
      <c r="H50" s="474"/>
      <c r="I50" s="474"/>
      <c r="J50" s="474"/>
      <c r="K50" s="474"/>
      <c r="L50" s="474"/>
      <c r="M50" s="474"/>
      <c r="N50" s="474"/>
      <c r="O50" s="474"/>
      <c r="P50" s="474"/>
      <c r="Q50" s="474"/>
      <c r="R50" s="474"/>
      <c r="S50" s="474"/>
      <c r="T50" s="653" t="s">
        <v>47</v>
      </c>
      <c r="U50" s="654"/>
      <c r="V50" s="655"/>
      <c r="W50" s="656"/>
      <c r="X50" s="657" t="s">
        <v>169</v>
      </c>
      <c r="Y50" s="658"/>
      <c r="Z50" s="653" t="s">
        <v>47</v>
      </c>
      <c r="AA50" s="659"/>
      <c r="AB50" s="659"/>
      <c r="AC50" s="660"/>
      <c r="AD50" s="653" t="s">
        <v>47</v>
      </c>
      <c r="AE50" s="659"/>
      <c r="AF50" s="659"/>
      <c r="AG50" s="660"/>
      <c r="AH50" s="653" t="s">
        <v>47</v>
      </c>
      <c r="AI50" s="654"/>
      <c r="AJ50" s="173" t="s">
        <v>170</v>
      </c>
      <c r="AK50" s="661"/>
      <c r="AL50" s="662"/>
      <c r="AM50" s="622" t="str">
        <f>IF(F50="","",A50)</f>
        <v/>
      </c>
      <c r="AN50" s="623"/>
      <c r="AO50" s="623"/>
      <c r="AP50" s="624"/>
      <c r="AQ50" s="145"/>
      <c r="AR50" s="247"/>
      <c r="AS50" s="136"/>
    </row>
    <row r="51" spans="1:53" ht="15" customHeight="1" x14ac:dyDescent="0.15">
      <c r="A51" s="628"/>
      <c r="B51" s="629"/>
      <c r="C51" s="629"/>
      <c r="D51" s="629"/>
      <c r="E51" s="630"/>
      <c r="F51" s="631"/>
      <c r="G51" s="632"/>
      <c r="H51" s="632"/>
      <c r="I51" s="632"/>
      <c r="J51" s="632"/>
      <c r="K51" s="632"/>
      <c r="L51" s="632"/>
      <c r="M51" s="176"/>
      <c r="N51" s="176"/>
      <c r="O51" s="176"/>
      <c r="P51" s="164" t="s">
        <v>150</v>
      </c>
      <c r="Q51" s="633" t="str">
        <f>IF(F50="","",VLOOKUP(F50,#REF!,2,0))</f>
        <v/>
      </c>
      <c r="R51" s="633"/>
      <c r="S51" s="634"/>
      <c r="T51" s="171"/>
      <c r="U51" s="172"/>
      <c r="V51" s="635"/>
      <c r="W51" s="636"/>
      <c r="X51" s="636"/>
      <c r="Y51" s="637"/>
      <c r="Z51" s="638"/>
      <c r="AA51" s="639"/>
      <c r="AB51" s="639"/>
      <c r="AC51" s="640"/>
      <c r="AD51" s="638"/>
      <c r="AE51" s="639"/>
      <c r="AF51" s="639"/>
      <c r="AG51" s="640"/>
      <c r="AH51" s="638"/>
      <c r="AI51" s="641"/>
      <c r="AJ51" s="642"/>
      <c r="AK51" s="643"/>
      <c r="AL51" s="644"/>
      <c r="AM51" s="645"/>
      <c r="AN51" s="646"/>
      <c r="AO51" s="646"/>
      <c r="AP51" s="647"/>
      <c r="AQ51" s="145"/>
      <c r="AR51" s="247"/>
      <c r="AS51" s="136"/>
    </row>
    <row r="52" spans="1:53" ht="22.5" customHeight="1" x14ac:dyDescent="0.35">
      <c r="A52" s="663"/>
      <c r="B52" s="664"/>
      <c r="C52" s="664"/>
      <c r="D52" s="664"/>
      <c r="E52" s="665"/>
      <c r="F52" s="473"/>
      <c r="G52" s="474"/>
      <c r="H52" s="474"/>
      <c r="I52" s="474"/>
      <c r="J52" s="474"/>
      <c r="K52" s="474"/>
      <c r="L52" s="474"/>
      <c r="M52" s="474"/>
      <c r="N52" s="474"/>
      <c r="O52" s="474"/>
      <c r="P52" s="474"/>
      <c r="Q52" s="474"/>
      <c r="R52" s="474"/>
      <c r="S52" s="474"/>
      <c r="T52" s="653" t="s">
        <v>47</v>
      </c>
      <c r="U52" s="654"/>
      <c r="V52" s="655"/>
      <c r="W52" s="656"/>
      <c r="X52" s="657" t="s">
        <v>169</v>
      </c>
      <c r="Y52" s="658"/>
      <c r="Z52" s="653" t="s">
        <v>47</v>
      </c>
      <c r="AA52" s="659"/>
      <c r="AB52" s="659"/>
      <c r="AC52" s="660"/>
      <c r="AD52" s="653" t="s">
        <v>47</v>
      </c>
      <c r="AE52" s="659"/>
      <c r="AF52" s="659"/>
      <c r="AG52" s="660"/>
      <c r="AH52" s="653" t="s">
        <v>47</v>
      </c>
      <c r="AI52" s="654"/>
      <c r="AJ52" s="173" t="s">
        <v>170</v>
      </c>
      <c r="AK52" s="661"/>
      <c r="AL52" s="662"/>
      <c r="AM52" s="622" t="str">
        <f>IF(F52="","",A52)</f>
        <v/>
      </c>
      <c r="AN52" s="623"/>
      <c r="AO52" s="623"/>
      <c r="AP52" s="624"/>
      <c r="AQ52" s="145"/>
      <c r="AR52" s="247"/>
      <c r="AS52" s="136"/>
    </row>
    <row r="53" spans="1:53" ht="15" customHeight="1" x14ac:dyDescent="0.15">
      <c r="A53" s="628"/>
      <c r="B53" s="629"/>
      <c r="C53" s="629"/>
      <c r="D53" s="629"/>
      <c r="E53" s="630"/>
      <c r="F53" s="631"/>
      <c r="G53" s="632"/>
      <c r="H53" s="632"/>
      <c r="I53" s="632"/>
      <c r="J53" s="632"/>
      <c r="K53" s="632"/>
      <c r="L53" s="632"/>
      <c r="M53" s="176"/>
      <c r="N53" s="176"/>
      <c r="O53" s="176"/>
      <c r="P53" s="164" t="s">
        <v>150</v>
      </c>
      <c r="Q53" s="633" t="str">
        <f>IF(F52="","",VLOOKUP(F52,#REF!,2,0))</f>
        <v/>
      </c>
      <c r="R53" s="633"/>
      <c r="S53" s="634"/>
      <c r="T53" s="171"/>
      <c r="U53" s="172"/>
      <c r="V53" s="635"/>
      <c r="W53" s="636"/>
      <c r="X53" s="636"/>
      <c r="Y53" s="637"/>
      <c r="Z53" s="638"/>
      <c r="AA53" s="639"/>
      <c r="AB53" s="639"/>
      <c r="AC53" s="640"/>
      <c r="AD53" s="638"/>
      <c r="AE53" s="639"/>
      <c r="AF53" s="639"/>
      <c r="AG53" s="640"/>
      <c r="AH53" s="638"/>
      <c r="AI53" s="641"/>
      <c r="AJ53" s="642"/>
      <c r="AK53" s="643"/>
      <c r="AL53" s="644"/>
      <c r="AM53" s="645"/>
      <c r="AN53" s="646"/>
      <c r="AO53" s="646"/>
      <c r="AP53" s="647"/>
      <c r="AQ53" s="145"/>
      <c r="AR53" s="247"/>
      <c r="AS53" s="136"/>
    </row>
    <row r="54" spans="1:53" ht="22.5" customHeight="1" x14ac:dyDescent="0.35">
      <c r="A54" s="663"/>
      <c r="B54" s="664"/>
      <c r="C54" s="664"/>
      <c r="D54" s="664"/>
      <c r="E54" s="665"/>
      <c r="F54" s="473"/>
      <c r="G54" s="474"/>
      <c r="H54" s="474"/>
      <c r="I54" s="474"/>
      <c r="J54" s="474"/>
      <c r="K54" s="474"/>
      <c r="L54" s="474"/>
      <c r="M54" s="474"/>
      <c r="N54" s="474"/>
      <c r="O54" s="474"/>
      <c r="P54" s="474"/>
      <c r="Q54" s="474"/>
      <c r="R54" s="474"/>
      <c r="S54" s="474"/>
      <c r="T54" s="653" t="s">
        <v>47</v>
      </c>
      <c r="U54" s="654"/>
      <c r="V54" s="655"/>
      <c r="W54" s="656"/>
      <c r="X54" s="657" t="s">
        <v>169</v>
      </c>
      <c r="Y54" s="658"/>
      <c r="Z54" s="653" t="s">
        <v>47</v>
      </c>
      <c r="AA54" s="659"/>
      <c r="AB54" s="659"/>
      <c r="AC54" s="660"/>
      <c r="AD54" s="653" t="s">
        <v>47</v>
      </c>
      <c r="AE54" s="659"/>
      <c r="AF54" s="659"/>
      <c r="AG54" s="660"/>
      <c r="AH54" s="653" t="s">
        <v>47</v>
      </c>
      <c r="AI54" s="654"/>
      <c r="AJ54" s="173" t="s">
        <v>170</v>
      </c>
      <c r="AK54" s="661"/>
      <c r="AL54" s="662"/>
      <c r="AM54" s="622" t="str">
        <f>IF(F54="","",A54)</f>
        <v/>
      </c>
      <c r="AN54" s="623"/>
      <c r="AO54" s="623"/>
      <c r="AP54" s="624"/>
      <c r="AQ54" s="145"/>
      <c r="AR54" s="247"/>
      <c r="AS54" s="136"/>
    </row>
    <row r="55" spans="1:53" ht="15" customHeight="1" x14ac:dyDescent="0.15">
      <c r="A55" s="628"/>
      <c r="B55" s="629"/>
      <c r="C55" s="629"/>
      <c r="D55" s="629"/>
      <c r="E55" s="630"/>
      <c r="F55" s="631"/>
      <c r="G55" s="632"/>
      <c r="H55" s="632"/>
      <c r="I55" s="632"/>
      <c r="J55" s="632"/>
      <c r="K55" s="632"/>
      <c r="L55" s="632"/>
      <c r="M55" s="176"/>
      <c r="N55" s="176"/>
      <c r="O55" s="176"/>
      <c r="P55" s="164" t="s">
        <v>150</v>
      </c>
      <c r="Q55" s="633" t="str">
        <f>IF(F54="","",VLOOKUP(F54,#REF!,2,0))</f>
        <v/>
      </c>
      <c r="R55" s="633"/>
      <c r="S55" s="634"/>
      <c r="T55" s="171"/>
      <c r="U55" s="172"/>
      <c r="V55" s="635"/>
      <c r="W55" s="636"/>
      <c r="X55" s="636"/>
      <c r="Y55" s="637"/>
      <c r="Z55" s="638"/>
      <c r="AA55" s="639"/>
      <c r="AB55" s="639"/>
      <c r="AC55" s="640"/>
      <c r="AD55" s="638"/>
      <c r="AE55" s="639"/>
      <c r="AF55" s="639"/>
      <c r="AG55" s="640"/>
      <c r="AH55" s="638"/>
      <c r="AI55" s="641"/>
      <c r="AJ55" s="642"/>
      <c r="AK55" s="643"/>
      <c r="AL55" s="644"/>
      <c r="AM55" s="645"/>
      <c r="AN55" s="646"/>
      <c r="AO55" s="646"/>
      <c r="AP55" s="647"/>
      <c r="AQ55" s="145"/>
      <c r="AR55" s="247"/>
      <c r="AS55" s="136"/>
    </row>
    <row r="56" spans="1:53" ht="22.5" customHeight="1" x14ac:dyDescent="0.35">
      <c r="A56" s="663"/>
      <c r="B56" s="664"/>
      <c r="C56" s="664"/>
      <c r="D56" s="664"/>
      <c r="E56" s="665"/>
      <c r="F56" s="473"/>
      <c r="G56" s="474"/>
      <c r="H56" s="474"/>
      <c r="I56" s="474"/>
      <c r="J56" s="474"/>
      <c r="K56" s="474"/>
      <c r="L56" s="474"/>
      <c r="M56" s="474"/>
      <c r="N56" s="474"/>
      <c r="O56" s="474"/>
      <c r="P56" s="474"/>
      <c r="Q56" s="474"/>
      <c r="R56" s="474"/>
      <c r="S56" s="474"/>
      <c r="T56" s="653" t="s">
        <v>47</v>
      </c>
      <c r="U56" s="654"/>
      <c r="V56" s="655"/>
      <c r="W56" s="656"/>
      <c r="X56" s="657" t="s">
        <v>169</v>
      </c>
      <c r="Y56" s="658"/>
      <c r="Z56" s="653" t="s">
        <v>47</v>
      </c>
      <c r="AA56" s="659"/>
      <c r="AB56" s="659"/>
      <c r="AC56" s="660"/>
      <c r="AD56" s="653" t="s">
        <v>47</v>
      </c>
      <c r="AE56" s="659"/>
      <c r="AF56" s="659"/>
      <c r="AG56" s="660"/>
      <c r="AH56" s="653" t="s">
        <v>47</v>
      </c>
      <c r="AI56" s="654"/>
      <c r="AJ56" s="173" t="s">
        <v>170</v>
      </c>
      <c r="AK56" s="661"/>
      <c r="AL56" s="662"/>
      <c r="AM56" s="622" t="str">
        <f>IF(F56="","",A56)</f>
        <v/>
      </c>
      <c r="AN56" s="623"/>
      <c r="AO56" s="623"/>
      <c r="AP56" s="624"/>
      <c r="AQ56" s="145"/>
      <c r="AR56" s="247"/>
      <c r="AS56" s="136"/>
    </row>
    <row r="57" spans="1:53" ht="15" customHeight="1" x14ac:dyDescent="0.15">
      <c r="A57" s="628"/>
      <c r="B57" s="629"/>
      <c r="C57" s="629"/>
      <c r="D57" s="629"/>
      <c r="E57" s="630"/>
      <c r="F57" s="631"/>
      <c r="G57" s="632"/>
      <c r="H57" s="632"/>
      <c r="I57" s="632"/>
      <c r="J57" s="632"/>
      <c r="K57" s="632"/>
      <c r="L57" s="632"/>
      <c r="M57" s="176"/>
      <c r="N57" s="176"/>
      <c r="O57" s="176"/>
      <c r="P57" s="164" t="s">
        <v>150</v>
      </c>
      <c r="Q57" s="633" t="str">
        <f>IF(F56="","",VLOOKUP(F56,#REF!,2,0))</f>
        <v/>
      </c>
      <c r="R57" s="633"/>
      <c r="S57" s="634"/>
      <c r="T57" s="171"/>
      <c r="U57" s="172"/>
      <c r="V57" s="635"/>
      <c r="W57" s="636"/>
      <c r="X57" s="636"/>
      <c r="Y57" s="637"/>
      <c r="Z57" s="638"/>
      <c r="AA57" s="639"/>
      <c r="AB57" s="639"/>
      <c r="AC57" s="640"/>
      <c r="AD57" s="638"/>
      <c r="AE57" s="639"/>
      <c r="AF57" s="639"/>
      <c r="AG57" s="640"/>
      <c r="AH57" s="638"/>
      <c r="AI57" s="641"/>
      <c r="AJ57" s="642"/>
      <c r="AK57" s="643"/>
      <c r="AL57" s="644"/>
      <c r="AM57" s="645"/>
      <c r="AN57" s="646"/>
      <c r="AO57" s="646"/>
      <c r="AP57" s="647"/>
      <c r="AQ57" s="145"/>
      <c r="AR57" s="247"/>
      <c r="AS57" s="136"/>
    </row>
    <row r="58" spans="1:53" ht="22.5" customHeight="1" x14ac:dyDescent="0.35">
      <c r="A58" s="663"/>
      <c r="B58" s="664"/>
      <c r="C58" s="664"/>
      <c r="D58" s="664"/>
      <c r="E58" s="665"/>
      <c r="F58" s="473"/>
      <c r="G58" s="474"/>
      <c r="H58" s="474"/>
      <c r="I58" s="474"/>
      <c r="J58" s="474"/>
      <c r="K58" s="474"/>
      <c r="L58" s="474"/>
      <c r="M58" s="474"/>
      <c r="N58" s="474"/>
      <c r="O58" s="474"/>
      <c r="P58" s="474"/>
      <c r="Q58" s="474"/>
      <c r="R58" s="474"/>
      <c r="S58" s="474"/>
      <c r="T58" s="653" t="s">
        <v>47</v>
      </c>
      <c r="U58" s="654"/>
      <c r="V58" s="655"/>
      <c r="W58" s="656"/>
      <c r="X58" s="657" t="s">
        <v>169</v>
      </c>
      <c r="Y58" s="658"/>
      <c r="Z58" s="653" t="s">
        <v>47</v>
      </c>
      <c r="AA58" s="659"/>
      <c r="AB58" s="659"/>
      <c r="AC58" s="660"/>
      <c r="AD58" s="653" t="s">
        <v>47</v>
      </c>
      <c r="AE58" s="659"/>
      <c r="AF58" s="659"/>
      <c r="AG58" s="660"/>
      <c r="AH58" s="653" t="s">
        <v>47</v>
      </c>
      <c r="AI58" s="654"/>
      <c r="AJ58" s="173" t="s">
        <v>170</v>
      </c>
      <c r="AK58" s="661"/>
      <c r="AL58" s="662"/>
      <c r="AM58" s="622" t="str">
        <f>IF(F58="","",A58)</f>
        <v/>
      </c>
      <c r="AN58" s="623"/>
      <c r="AO58" s="623"/>
      <c r="AP58" s="624"/>
      <c r="AQ58" s="145"/>
      <c r="AR58" s="247"/>
      <c r="AS58" s="136"/>
    </row>
    <row r="59" spans="1:53" ht="15" customHeight="1" x14ac:dyDescent="0.15">
      <c r="A59" s="628"/>
      <c r="B59" s="629"/>
      <c r="C59" s="629"/>
      <c r="D59" s="629"/>
      <c r="E59" s="630"/>
      <c r="F59" s="631"/>
      <c r="G59" s="632"/>
      <c r="H59" s="632"/>
      <c r="I59" s="632"/>
      <c r="J59" s="632"/>
      <c r="K59" s="632"/>
      <c r="L59" s="632"/>
      <c r="M59" s="176"/>
      <c r="N59" s="176"/>
      <c r="O59" s="176"/>
      <c r="P59" s="164" t="s">
        <v>150</v>
      </c>
      <c r="Q59" s="633" t="str">
        <f>IF(F58="","",VLOOKUP(F58,#REF!,2,0))</f>
        <v/>
      </c>
      <c r="R59" s="633"/>
      <c r="S59" s="634"/>
      <c r="T59" s="171"/>
      <c r="U59" s="172"/>
      <c r="V59" s="635"/>
      <c r="W59" s="636"/>
      <c r="X59" s="636"/>
      <c r="Y59" s="637"/>
      <c r="Z59" s="638"/>
      <c r="AA59" s="639"/>
      <c r="AB59" s="639"/>
      <c r="AC59" s="640"/>
      <c r="AD59" s="638"/>
      <c r="AE59" s="639"/>
      <c r="AF59" s="639"/>
      <c r="AG59" s="640"/>
      <c r="AH59" s="638"/>
      <c r="AI59" s="641"/>
      <c r="AJ59" s="642"/>
      <c r="AK59" s="643"/>
      <c r="AL59" s="644"/>
      <c r="AM59" s="645"/>
      <c r="AN59" s="646"/>
      <c r="AO59" s="646"/>
      <c r="AP59" s="647"/>
      <c r="AQ59" s="145"/>
      <c r="AR59" s="247"/>
      <c r="AS59" s="136"/>
    </row>
    <row r="60" spans="1:53" ht="11.25" customHeight="1" x14ac:dyDescent="0.15">
      <c r="A60" s="69"/>
      <c r="B60" s="69"/>
      <c r="C60" s="69"/>
      <c r="D60" s="69"/>
      <c r="E60" s="69"/>
      <c r="F60" s="69"/>
      <c r="G60" s="69"/>
      <c r="H60" s="69"/>
      <c r="I60" s="69"/>
      <c r="J60" s="69"/>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112"/>
      <c r="AR60" s="247"/>
      <c r="AS60" s="136"/>
    </row>
    <row r="61" spans="1:53" s="46" customFormat="1" ht="15" customHeight="1" x14ac:dyDescent="0.15">
      <c r="A61" s="185" t="e">
        <f>IF($AU$1=#REF!,"　[5]-2.　ネットワーク接続","ネットワーク接続")</f>
        <v>#REF!</v>
      </c>
      <c r="B61" s="71"/>
      <c r="C61" s="71"/>
      <c r="D61" s="71"/>
      <c r="E61" s="71"/>
      <c r="F61" s="71"/>
      <c r="G61" s="71"/>
      <c r="H61" s="71"/>
      <c r="I61" s="71"/>
      <c r="J61" s="71"/>
      <c r="K61" s="71"/>
      <c r="L61" s="71" t="e">
        <f>IF(AU1=#REF!,"※スマートコネクトVPSと接続するネットワーク及びオプションについてご指定ください。","")</f>
        <v>#REF!</v>
      </c>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2"/>
      <c r="AQ61" s="175"/>
      <c r="AR61" s="247"/>
      <c r="AS61" s="136"/>
      <c r="AT61" s="33"/>
      <c r="AV61" s="87"/>
      <c r="AW61" s="87"/>
      <c r="AX61" s="87"/>
      <c r="AY61" s="87"/>
      <c r="AZ61" s="87"/>
      <c r="BA61" s="33"/>
    </row>
    <row r="62" spans="1:53" s="46" customFormat="1" ht="15" customHeight="1" x14ac:dyDescent="0.15">
      <c r="A62" s="116"/>
      <c r="B62" s="114" t="e">
        <f>IF(AU1=#REF!,"　[5]-2-1.　閉域網接続","閉域網接続")</f>
        <v>#REF!</v>
      </c>
      <c r="C62" s="117"/>
      <c r="D62" s="117"/>
      <c r="E62" s="117"/>
      <c r="F62" s="117"/>
      <c r="G62" s="117"/>
      <c r="H62" s="117"/>
      <c r="I62" s="117"/>
      <c r="J62" s="117"/>
      <c r="K62" s="180" t="s">
        <v>182</v>
      </c>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8"/>
      <c r="AM62" s="117"/>
      <c r="AN62" s="117"/>
      <c r="AO62" s="117"/>
      <c r="AP62" s="118"/>
      <c r="AQ62" s="175"/>
      <c r="AR62" s="247"/>
      <c r="AS62" s="136"/>
      <c r="AT62" s="120"/>
      <c r="AZ62" s="33"/>
      <c r="BA62" s="120"/>
    </row>
    <row r="63" spans="1:53" s="46" customFormat="1" ht="15" customHeight="1" x14ac:dyDescent="0.15">
      <c r="A63" s="666" t="s">
        <v>47</v>
      </c>
      <c r="B63" s="667"/>
      <c r="C63" s="670" t="s">
        <v>188</v>
      </c>
      <c r="D63" s="670"/>
      <c r="E63" s="670"/>
      <c r="F63" s="670"/>
      <c r="G63" s="670"/>
      <c r="H63" s="670"/>
      <c r="I63" s="670"/>
      <c r="J63" s="670"/>
      <c r="K63" s="670"/>
      <c r="L63" s="671" t="s">
        <v>99</v>
      </c>
      <c r="M63" s="672"/>
      <c r="N63" s="602" t="s">
        <v>191</v>
      </c>
      <c r="O63" s="603"/>
      <c r="P63" s="603"/>
      <c r="Q63" s="603"/>
      <c r="R63" s="604"/>
      <c r="S63" s="673" t="s">
        <v>117</v>
      </c>
      <c r="T63" s="673"/>
      <c r="U63" s="673"/>
      <c r="V63" s="673"/>
      <c r="W63" s="673"/>
      <c r="X63" s="673"/>
      <c r="Y63" s="673"/>
      <c r="Z63" s="673"/>
      <c r="AA63" s="673"/>
      <c r="AB63" s="673"/>
      <c r="AC63" s="673"/>
      <c r="AD63" s="673"/>
      <c r="AE63" s="673"/>
      <c r="AF63" s="673"/>
      <c r="AG63" s="673"/>
      <c r="AH63" s="673"/>
      <c r="AI63" s="673"/>
      <c r="AJ63" s="673"/>
      <c r="AK63" s="673"/>
      <c r="AL63" s="674"/>
      <c r="AM63" s="192"/>
      <c r="AN63" s="192"/>
      <c r="AO63" s="192"/>
      <c r="AP63" s="193"/>
      <c r="AQ63" s="175"/>
      <c r="AR63" s="247"/>
      <c r="AS63" s="136"/>
      <c r="AT63" s="120"/>
      <c r="AZ63" s="33"/>
      <c r="BA63" s="120"/>
    </row>
    <row r="64" spans="1:53" s="46" customFormat="1" ht="22.5" customHeight="1" x14ac:dyDescent="0.15">
      <c r="A64" s="668"/>
      <c r="B64" s="669"/>
      <c r="C64" s="357"/>
      <c r="D64" s="357"/>
      <c r="E64" s="357"/>
      <c r="F64" s="357"/>
      <c r="G64" s="357"/>
      <c r="H64" s="357"/>
      <c r="I64" s="357"/>
      <c r="J64" s="357"/>
      <c r="K64" s="357"/>
      <c r="L64" s="675"/>
      <c r="M64" s="676"/>
      <c r="N64" s="677" t="str">
        <f>IF($A63="■",$A$40,"")</f>
        <v/>
      </c>
      <c r="O64" s="678"/>
      <c r="P64" s="678"/>
      <c r="Q64" s="678"/>
      <c r="R64" s="679"/>
      <c r="S64" s="680"/>
      <c r="T64" s="680"/>
      <c r="U64" s="680"/>
      <c r="V64" s="680"/>
      <c r="W64" s="680"/>
      <c r="X64" s="680"/>
      <c r="Y64" s="680"/>
      <c r="Z64" s="680"/>
      <c r="AA64" s="680"/>
      <c r="AB64" s="680"/>
      <c r="AC64" s="680"/>
      <c r="AD64" s="680"/>
      <c r="AE64" s="680"/>
      <c r="AF64" s="680"/>
      <c r="AG64" s="680"/>
      <c r="AH64" s="680"/>
      <c r="AI64" s="680"/>
      <c r="AJ64" s="680"/>
      <c r="AK64" s="680"/>
      <c r="AL64" s="681"/>
      <c r="AM64" s="175"/>
      <c r="AN64" s="175"/>
      <c r="AO64" s="175"/>
      <c r="AP64" s="191"/>
      <c r="AQ64" s="175"/>
      <c r="AR64" s="247"/>
      <c r="AS64" s="136"/>
      <c r="AT64" s="120"/>
      <c r="AZ64" s="33"/>
      <c r="BA64" s="120"/>
    </row>
    <row r="65" spans="1:53" s="46" customFormat="1" ht="15" customHeight="1" x14ac:dyDescent="0.15">
      <c r="A65" s="666" t="s">
        <v>47</v>
      </c>
      <c r="B65" s="667"/>
      <c r="C65" s="684" t="s">
        <v>195</v>
      </c>
      <c r="D65" s="670"/>
      <c r="E65" s="670"/>
      <c r="F65" s="670"/>
      <c r="G65" s="670"/>
      <c r="H65" s="670"/>
      <c r="I65" s="670"/>
      <c r="J65" s="670"/>
      <c r="K65" s="670"/>
      <c r="L65" s="671" t="s">
        <v>99</v>
      </c>
      <c r="M65" s="672"/>
      <c r="N65" s="602" t="s">
        <v>191</v>
      </c>
      <c r="O65" s="603"/>
      <c r="P65" s="603"/>
      <c r="Q65" s="603"/>
      <c r="R65" s="686"/>
      <c r="S65" s="687" t="s">
        <v>194</v>
      </c>
      <c r="T65" s="687"/>
      <c r="U65" s="687"/>
      <c r="V65" s="687"/>
      <c r="W65" s="672"/>
      <c r="X65" s="241" t="s">
        <v>117</v>
      </c>
      <c r="Y65" s="239"/>
      <c r="Z65" s="239"/>
      <c r="AA65" s="239"/>
      <c r="AB65" s="239"/>
      <c r="AC65" s="239"/>
      <c r="AD65" s="239"/>
      <c r="AE65" s="239"/>
      <c r="AF65" s="239"/>
      <c r="AG65" s="239"/>
      <c r="AH65" s="239"/>
      <c r="AI65" s="239"/>
      <c r="AJ65" s="239"/>
      <c r="AK65" s="239"/>
      <c r="AL65" s="240"/>
      <c r="AM65" s="192"/>
      <c r="AN65" s="192"/>
      <c r="AO65" s="192"/>
      <c r="AP65" s="193"/>
      <c r="AQ65" s="175"/>
      <c r="AR65" s="247"/>
      <c r="AS65" s="136"/>
      <c r="AT65" s="120"/>
      <c r="AZ65" s="33"/>
      <c r="BA65" s="120"/>
    </row>
    <row r="66" spans="1:53" s="46" customFormat="1" ht="22.5" customHeight="1" x14ac:dyDescent="0.15">
      <c r="A66" s="682"/>
      <c r="B66" s="683"/>
      <c r="C66" s="685"/>
      <c r="D66" s="685"/>
      <c r="E66" s="685"/>
      <c r="F66" s="685"/>
      <c r="G66" s="685"/>
      <c r="H66" s="685"/>
      <c r="I66" s="685"/>
      <c r="J66" s="685"/>
      <c r="K66" s="685"/>
      <c r="L66" s="688"/>
      <c r="M66" s="689"/>
      <c r="N66" s="677" t="str">
        <f>IF($A65="■",$A$40,"")</f>
        <v/>
      </c>
      <c r="O66" s="678"/>
      <c r="P66" s="678"/>
      <c r="Q66" s="678"/>
      <c r="R66" s="690"/>
      <c r="S66" s="691"/>
      <c r="T66" s="691"/>
      <c r="U66" s="691"/>
      <c r="V66" s="691"/>
      <c r="W66" s="692"/>
      <c r="X66" s="693"/>
      <c r="Y66" s="680"/>
      <c r="Z66" s="680"/>
      <c r="AA66" s="680"/>
      <c r="AB66" s="680"/>
      <c r="AC66" s="680"/>
      <c r="AD66" s="680"/>
      <c r="AE66" s="680"/>
      <c r="AF66" s="680"/>
      <c r="AG66" s="680"/>
      <c r="AH66" s="680"/>
      <c r="AI66" s="680"/>
      <c r="AJ66" s="680"/>
      <c r="AK66" s="680"/>
      <c r="AL66" s="681"/>
      <c r="AM66" s="175"/>
      <c r="AN66" s="175"/>
      <c r="AO66" s="175"/>
      <c r="AP66" s="191"/>
      <c r="AQ66" s="175"/>
      <c r="AR66" s="247"/>
      <c r="AS66" s="136"/>
      <c r="AT66" s="120"/>
      <c r="AZ66" s="33"/>
      <c r="BA66" s="120"/>
    </row>
    <row r="67" spans="1:53" s="33" customFormat="1" ht="15" customHeight="1" x14ac:dyDescent="0.35">
      <c r="A67" s="666" t="s">
        <v>47</v>
      </c>
      <c r="B67" s="667"/>
      <c r="C67" s="712" t="s">
        <v>172</v>
      </c>
      <c r="D67" s="670"/>
      <c r="E67" s="670"/>
      <c r="F67" s="670"/>
      <c r="G67" s="670"/>
      <c r="H67" s="670"/>
      <c r="I67" s="670"/>
      <c r="J67" s="670"/>
      <c r="K67" s="713"/>
      <c r="L67" s="671" t="s">
        <v>99</v>
      </c>
      <c r="M67" s="672"/>
      <c r="N67" s="230" t="s">
        <v>179</v>
      </c>
      <c r="O67" s="719" t="s">
        <v>192</v>
      </c>
      <c r="P67" s="719"/>
      <c r="Q67" s="719"/>
      <c r="R67" s="720"/>
      <c r="S67" s="721" t="str">
        <f>IF(O69="","",$A$40)</f>
        <v/>
      </c>
      <c r="T67" s="722"/>
      <c r="U67" s="722"/>
      <c r="V67" s="722"/>
      <c r="W67" s="722"/>
      <c r="X67" s="722"/>
      <c r="Y67" s="722"/>
      <c r="Z67" s="722"/>
      <c r="AA67" s="722"/>
      <c r="AB67" s="722"/>
      <c r="AC67" s="722"/>
      <c r="AD67" s="722"/>
      <c r="AE67" s="722"/>
      <c r="AF67" s="722"/>
      <c r="AG67" s="722"/>
      <c r="AH67" s="722"/>
      <c r="AI67" s="722"/>
      <c r="AJ67" s="722"/>
      <c r="AK67" s="722"/>
      <c r="AL67" s="723"/>
      <c r="AM67" s="213"/>
      <c r="AN67" s="214"/>
      <c r="AO67" s="214"/>
      <c r="AP67" s="215"/>
      <c r="AQ67" s="131"/>
      <c r="AR67" s="247"/>
      <c r="AS67" s="136"/>
      <c r="AU67" s="120"/>
      <c r="AV67" s="120"/>
    </row>
    <row r="68" spans="1:53" s="46" customFormat="1" ht="11.25" customHeight="1" x14ac:dyDescent="0.15">
      <c r="A68" s="668"/>
      <c r="B68" s="669"/>
      <c r="C68" s="714"/>
      <c r="D68" s="357"/>
      <c r="E68" s="357"/>
      <c r="F68" s="357"/>
      <c r="G68" s="357"/>
      <c r="H68" s="357"/>
      <c r="I68" s="357"/>
      <c r="J68" s="357"/>
      <c r="K68" s="715"/>
      <c r="L68" s="675"/>
      <c r="M68" s="676"/>
      <c r="N68" s="231"/>
      <c r="O68" s="233" t="s">
        <v>119</v>
      </c>
      <c r="P68" s="233"/>
      <c r="Q68" s="233"/>
      <c r="R68" s="233"/>
      <c r="S68" s="234" t="s">
        <v>175</v>
      </c>
      <c r="T68" s="233"/>
      <c r="U68" s="233"/>
      <c r="V68" s="233"/>
      <c r="W68" s="235"/>
      <c r="X68" s="233" t="s">
        <v>177</v>
      </c>
      <c r="Y68" s="233"/>
      <c r="Z68" s="233"/>
      <c r="AA68" s="233"/>
      <c r="AB68" s="233"/>
      <c r="AC68" s="233"/>
      <c r="AD68" s="233"/>
      <c r="AE68" s="236"/>
      <c r="AF68" s="726" t="s">
        <v>193</v>
      </c>
      <c r="AG68" s="726"/>
      <c r="AH68" s="726"/>
      <c r="AI68" s="726"/>
      <c r="AJ68" s="726"/>
      <c r="AK68" s="726"/>
      <c r="AL68" s="727"/>
      <c r="AM68" s="694"/>
      <c r="AN68" s="695"/>
      <c r="AO68" s="695"/>
      <c r="AP68" s="696"/>
      <c r="AQ68" s="175"/>
      <c r="AR68" s="247"/>
      <c r="AS68" s="136"/>
      <c r="AT68" s="33"/>
      <c r="AU68" s="115"/>
      <c r="AV68" s="120"/>
      <c r="BA68" s="33"/>
    </row>
    <row r="69" spans="1:53" s="33" customFormat="1" ht="22.5" customHeight="1" x14ac:dyDescent="0.35">
      <c r="A69" s="710"/>
      <c r="B69" s="711"/>
      <c r="C69" s="716"/>
      <c r="D69" s="717"/>
      <c r="E69" s="717"/>
      <c r="F69" s="717"/>
      <c r="G69" s="717"/>
      <c r="H69" s="717"/>
      <c r="I69" s="717"/>
      <c r="J69" s="717"/>
      <c r="K69" s="718"/>
      <c r="L69" s="724"/>
      <c r="M69" s="725"/>
      <c r="N69" s="232"/>
      <c r="O69" s="697"/>
      <c r="P69" s="697"/>
      <c r="Q69" s="697"/>
      <c r="R69" s="698"/>
      <c r="S69" s="237"/>
      <c r="T69" s="699" t="e">
        <f>IF(OR($O$69=#REF!,,$O$69=#REF!),#REF!,"")</f>
        <v>#REF!</v>
      </c>
      <c r="U69" s="697"/>
      <c r="V69" s="697"/>
      <c r="W69" s="698"/>
      <c r="X69" s="238"/>
      <c r="Y69" s="700" t="s">
        <v>176</v>
      </c>
      <c r="Z69" s="701"/>
      <c r="AA69" s="702"/>
      <c r="AB69" s="703"/>
      <c r="AC69" s="704"/>
      <c r="AD69" s="704"/>
      <c r="AE69" s="705"/>
      <c r="AF69" s="700" t="s">
        <v>178</v>
      </c>
      <c r="AG69" s="701"/>
      <c r="AH69" s="702"/>
      <c r="AI69" s="703"/>
      <c r="AJ69" s="704"/>
      <c r="AK69" s="704"/>
      <c r="AL69" s="706"/>
      <c r="AM69" s="707"/>
      <c r="AN69" s="708"/>
      <c r="AO69" s="708"/>
      <c r="AP69" s="709"/>
      <c r="AQ69" s="131"/>
      <c r="AR69" s="247"/>
      <c r="AS69" s="136"/>
      <c r="AU69" s="120"/>
      <c r="AV69" s="120"/>
    </row>
    <row r="70" spans="1:53" s="33" customFormat="1" ht="15" customHeight="1" x14ac:dyDescent="0.35">
      <c r="A70" s="181"/>
      <c r="B70" s="182"/>
      <c r="C70" s="87"/>
      <c r="D70" s="87"/>
      <c r="E70" s="87"/>
      <c r="F70" s="87"/>
      <c r="G70" s="87"/>
      <c r="H70" s="87"/>
      <c r="I70" s="87"/>
      <c r="J70" s="87"/>
      <c r="K70" s="87"/>
      <c r="L70" s="188"/>
      <c r="M70" s="197"/>
      <c r="N70" s="201" t="s">
        <v>180</v>
      </c>
      <c r="O70" s="728" t="s">
        <v>192</v>
      </c>
      <c r="P70" s="728"/>
      <c r="Q70" s="728"/>
      <c r="R70" s="729"/>
      <c r="S70" s="730" t="str">
        <f>IF(O72="","",$A$40)</f>
        <v/>
      </c>
      <c r="T70" s="731"/>
      <c r="U70" s="731"/>
      <c r="V70" s="731"/>
      <c r="W70" s="731"/>
      <c r="X70" s="731"/>
      <c r="Y70" s="731"/>
      <c r="Z70" s="731"/>
      <c r="AA70" s="731"/>
      <c r="AB70" s="731"/>
      <c r="AC70" s="731"/>
      <c r="AD70" s="731"/>
      <c r="AE70" s="731"/>
      <c r="AF70" s="731"/>
      <c r="AG70" s="731"/>
      <c r="AH70" s="731"/>
      <c r="AI70" s="731"/>
      <c r="AJ70" s="731"/>
      <c r="AK70" s="731"/>
      <c r="AL70" s="732"/>
      <c r="AM70" s="733"/>
      <c r="AN70" s="459"/>
      <c r="AO70" s="459"/>
      <c r="AP70" s="734"/>
      <c r="AQ70" s="131"/>
      <c r="AR70" s="247"/>
      <c r="AS70" s="136"/>
      <c r="AU70" s="120"/>
      <c r="AV70" s="120"/>
    </row>
    <row r="71" spans="1:53" s="33" customFormat="1" ht="11.25" customHeight="1" x14ac:dyDescent="0.35">
      <c r="A71" s="181"/>
      <c r="B71" s="182"/>
      <c r="C71" s="87"/>
      <c r="D71" s="87"/>
      <c r="E71" s="87"/>
      <c r="F71" s="87"/>
      <c r="G71" s="87"/>
      <c r="H71" s="87"/>
      <c r="I71" s="87"/>
      <c r="J71" s="87"/>
      <c r="K71" s="87"/>
      <c r="L71" s="73"/>
      <c r="M71" s="189"/>
      <c r="N71" s="202"/>
      <c r="O71" s="198" t="s">
        <v>119</v>
      </c>
      <c r="P71" s="198"/>
      <c r="Q71" s="198"/>
      <c r="R71" s="198"/>
      <c r="S71" s="199" t="s">
        <v>175</v>
      </c>
      <c r="T71" s="198"/>
      <c r="U71" s="198"/>
      <c r="V71" s="198"/>
      <c r="W71" s="200"/>
      <c r="X71" s="198" t="s">
        <v>177</v>
      </c>
      <c r="Y71" s="198"/>
      <c r="Z71" s="198"/>
      <c r="AA71" s="198"/>
      <c r="AB71" s="198"/>
      <c r="AC71" s="198"/>
      <c r="AD71" s="198"/>
      <c r="AE71" s="115"/>
      <c r="AF71" s="738" t="s">
        <v>193</v>
      </c>
      <c r="AG71" s="738"/>
      <c r="AH71" s="738"/>
      <c r="AI71" s="738"/>
      <c r="AJ71" s="738"/>
      <c r="AK71" s="738"/>
      <c r="AL71" s="739"/>
      <c r="AM71" s="735"/>
      <c r="AN71" s="736"/>
      <c r="AO71" s="736"/>
      <c r="AP71" s="737"/>
      <c r="AQ71" s="131"/>
      <c r="AR71" s="247"/>
      <c r="AS71" s="136"/>
      <c r="AU71" s="120"/>
      <c r="AV71" s="120"/>
    </row>
    <row r="72" spans="1:53" s="33" customFormat="1" ht="22.5" customHeight="1" x14ac:dyDescent="0.35">
      <c r="A72" s="181"/>
      <c r="B72" s="182"/>
      <c r="C72" s="87"/>
      <c r="D72" s="87"/>
      <c r="E72" s="87"/>
      <c r="F72" s="87"/>
      <c r="G72" s="87"/>
      <c r="H72" s="87"/>
      <c r="I72" s="87"/>
      <c r="J72" s="87"/>
      <c r="K72" s="87"/>
      <c r="L72" s="73"/>
      <c r="M72" s="189"/>
      <c r="N72" s="203"/>
      <c r="O72" s="740"/>
      <c r="P72" s="740"/>
      <c r="Q72" s="740"/>
      <c r="R72" s="741"/>
      <c r="S72" s="179"/>
      <c r="T72" s="742" t="e">
        <f>IF(OR($O72=#REF!,,$O72=#REF!),#REF!,"")</f>
        <v>#REF!</v>
      </c>
      <c r="U72" s="740"/>
      <c r="V72" s="740"/>
      <c r="W72" s="741"/>
      <c r="X72" s="178"/>
      <c r="Y72" s="743" t="s">
        <v>176</v>
      </c>
      <c r="Z72" s="744"/>
      <c r="AA72" s="745"/>
      <c r="AB72" s="746"/>
      <c r="AC72" s="747"/>
      <c r="AD72" s="747"/>
      <c r="AE72" s="748"/>
      <c r="AF72" s="743" t="s">
        <v>178</v>
      </c>
      <c r="AG72" s="744"/>
      <c r="AH72" s="745"/>
      <c r="AI72" s="746"/>
      <c r="AJ72" s="747"/>
      <c r="AK72" s="747"/>
      <c r="AL72" s="749"/>
      <c r="AM72" s="707"/>
      <c r="AN72" s="708"/>
      <c r="AO72" s="708"/>
      <c r="AP72" s="709"/>
      <c r="AQ72" s="131"/>
      <c r="AR72" s="247"/>
      <c r="AS72" s="136"/>
      <c r="AU72" s="120"/>
      <c r="AV72" s="120"/>
    </row>
    <row r="73" spans="1:53" s="33" customFormat="1" ht="15" customHeight="1" x14ac:dyDescent="0.35">
      <c r="A73" s="181"/>
      <c r="B73" s="182"/>
      <c r="C73" s="87"/>
      <c r="D73" s="87"/>
      <c r="E73" s="87"/>
      <c r="F73" s="87"/>
      <c r="G73" s="87"/>
      <c r="H73" s="87"/>
      <c r="I73" s="87"/>
      <c r="J73" s="87"/>
      <c r="K73" s="87"/>
      <c r="L73" s="188"/>
      <c r="M73" s="197"/>
      <c r="N73" s="201" t="s">
        <v>187</v>
      </c>
      <c r="O73" s="728" t="s">
        <v>192</v>
      </c>
      <c r="P73" s="728"/>
      <c r="Q73" s="728"/>
      <c r="R73" s="729"/>
      <c r="S73" s="730" t="str">
        <f>IF(O75="","",$A$40)</f>
        <v/>
      </c>
      <c r="T73" s="731"/>
      <c r="U73" s="731"/>
      <c r="V73" s="731"/>
      <c r="W73" s="731"/>
      <c r="X73" s="731"/>
      <c r="Y73" s="731"/>
      <c r="Z73" s="731"/>
      <c r="AA73" s="731"/>
      <c r="AB73" s="731"/>
      <c r="AC73" s="731"/>
      <c r="AD73" s="731"/>
      <c r="AE73" s="731"/>
      <c r="AF73" s="731"/>
      <c r="AG73" s="731"/>
      <c r="AH73" s="731"/>
      <c r="AI73" s="731"/>
      <c r="AJ73" s="731"/>
      <c r="AK73" s="731"/>
      <c r="AL73" s="732"/>
      <c r="AM73" s="733"/>
      <c r="AN73" s="459"/>
      <c r="AO73" s="459"/>
      <c r="AP73" s="734"/>
      <c r="AQ73" s="131"/>
      <c r="AR73" s="247"/>
      <c r="AS73" s="136"/>
      <c r="AU73" s="120"/>
      <c r="AV73" s="120"/>
    </row>
    <row r="74" spans="1:53" s="33" customFormat="1" ht="11.25" customHeight="1" x14ac:dyDescent="0.35">
      <c r="A74" s="181"/>
      <c r="B74" s="182"/>
      <c r="C74" s="87"/>
      <c r="D74" s="87"/>
      <c r="E74" s="87"/>
      <c r="F74" s="87"/>
      <c r="G74" s="87"/>
      <c r="H74" s="87"/>
      <c r="I74" s="87"/>
      <c r="J74" s="87"/>
      <c r="K74" s="87"/>
      <c r="L74" s="73"/>
      <c r="M74" s="189"/>
      <c r="N74" s="202"/>
      <c r="O74" s="198" t="s">
        <v>119</v>
      </c>
      <c r="P74" s="198"/>
      <c r="Q74" s="198"/>
      <c r="R74" s="198"/>
      <c r="S74" s="199" t="s">
        <v>175</v>
      </c>
      <c r="T74" s="198"/>
      <c r="U74" s="198"/>
      <c r="V74" s="198"/>
      <c r="W74" s="200"/>
      <c r="X74" s="198" t="s">
        <v>177</v>
      </c>
      <c r="Y74" s="198"/>
      <c r="Z74" s="198"/>
      <c r="AA74" s="198"/>
      <c r="AB74" s="198"/>
      <c r="AC74" s="198"/>
      <c r="AD74" s="198"/>
      <c r="AE74" s="115"/>
      <c r="AF74" s="738" t="s">
        <v>193</v>
      </c>
      <c r="AG74" s="738"/>
      <c r="AH74" s="738"/>
      <c r="AI74" s="738"/>
      <c r="AJ74" s="738"/>
      <c r="AK74" s="738"/>
      <c r="AL74" s="739"/>
      <c r="AM74" s="735"/>
      <c r="AN74" s="736"/>
      <c r="AO74" s="736"/>
      <c r="AP74" s="737"/>
      <c r="AQ74" s="131"/>
      <c r="AR74" s="247"/>
      <c r="AS74" s="136"/>
      <c r="AU74" s="120"/>
      <c r="AV74" s="120"/>
    </row>
    <row r="75" spans="1:53" s="33" customFormat="1" ht="22.5" customHeight="1" x14ac:dyDescent="0.35">
      <c r="A75" s="229"/>
      <c r="B75" s="190"/>
      <c r="C75" s="176"/>
      <c r="D75" s="176"/>
      <c r="E75" s="176"/>
      <c r="F75" s="176"/>
      <c r="G75" s="176"/>
      <c r="H75" s="176"/>
      <c r="I75" s="176"/>
      <c r="J75" s="176"/>
      <c r="K75" s="176"/>
      <c r="L75" s="177"/>
      <c r="M75" s="148"/>
      <c r="N75" s="203"/>
      <c r="O75" s="740"/>
      <c r="P75" s="740"/>
      <c r="Q75" s="740"/>
      <c r="R75" s="741"/>
      <c r="S75" s="179"/>
      <c r="T75" s="742" t="e">
        <f>IF(OR($O75=#REF!,,$O75=#REF!),#REF!,"")</f>
        <v>#REF!</v>
      </c>
      <c r="U75" s="740"/>
      <c r="V75" s="740"/>
      <c r="W75" s="741"/>
      <c r="X75" s="178"/>
      <c r="Y75" s="743" t="s">
        <v>176</v>
      </c>
      <c r="Z75" s="744"/>
      <c r="AA75" s="745"/>
      <c r="AB75" s="746"/>
      <c r="AC75" s="747"/>
      <c r="AD75" s="747"/>
      <c r="AE75" s="748"/>
      <c r="AF75" s="743" t="s">
        <v>178</v>
      </c>
      <c r="AG75" s="744"/>
      <c r="AH75" s="745"/>
      <c r="AI75" s="746"/>
      <c r="AJ75" s="747"/>
      <c r="AK75" s="747"/>
      <c r="AL75" s="749"/>
      <c r="AM75" s="707"/>
      <c r="AN75" s="708"/>
      <c r="AO75" s="708"/>
      <c r="AP75" s="709"/>
      <c r="AQ75" s="131"/>
      <c r="AR75" s="247"/>
      <c r="AS75" s="136"/>
      <c r="AU75" s="120"/>
      <c r="AV75" s="120"/>
    </row>
    <row r="76" spans="1:53" s="33" customFormat="1" ht="15" customHeight="1" x14ac:dyDescent="0.35">
      <c r="A76" s="666" t="s">
        <v>47</v>
      </c>
      <c r="B76" s="667"/>
      <c r="C76" s="712" t="s">
        <v>173</v>
      </c>
      <c r="D76" s="670"/>
      <c r="E76" s="670"/>
      <c r="F76" s="670"/>
      <c r="G76" s="670"/>
      <c r="H76" s="670"/>
      <c r="I76" s="670"/>
      <c r="J76" s="670"/>
      <c r="K76" s="713"/>
      <c r="L76" s="671" t="s">
        <v>99</v>
      </c>
      <c r="M76" s="672"/>
      <c r="N76" s="602" t="s">
        <v>191</v>
      </c>
      <c r="O76" s="603"/>
      <c r="P76" s="603"/>
      <c r="Q76" s="603"/>
      <c r="R76" s="686"/>
      <c r="S76" s="246" t="s">
        <v>179</v>
      </c>
      <c r="T76" s="245" t="s">
        <v>137</v>
      </c>
      <c r="U76" s="245"/>
      <c r="V76" s="245"/>
      <c r="W76" s="245"/>
      <c r="X76" s="750" t="s">
        <v>186</v>
      </c>
      <c r="Y76" s="751"/>
      <c r="Z76" s="751"/>
      <c r="AA76" s="751"/>
      <c r="AB76" s="752"/>
      <c r="AC76" s="753" t="s">
        <v>117</v>
      </c>
      <c r="AD76" s="673"/>
      <c r="AE76" s="673"/>
      <c r="AF76" s="673"/>
      <c r="AG76" s="673"/>
      <c r="AH76" s="673"/>
      <c r="AI76" s="673"/>
      <c r="AJ76" s="673"/>
      <c r="AK76" s="673"/>
      <c r="AL76" s="674"/>
      <c r="AM76" s="206"/>
      <c r="AN76" s="206"/>
      <c r="AO76" s="206"/>
      <c r="AP76" s="207"/>
      <c r="AQ76" s="131"/>
      <c r="AR76" s="247"/>
      <c r="AS76" s="136"/>
      <c r="AU76" s="120"/>
      <c r="AV76" s="120"/>
    </row>
    <row r="77" spans="1:53" s="33" customFormat="1" ht="22.5" customHeight="1" x14ac:dyDescent="0.35">
      <c r="A77" s="710"/>
      <c r="B77" s="711"/>
      <c r="C77" s="716"/>
      <c r="D77" s="717"/>
      <c r="E77" s="717"/>
      <c r="F77" s="717"/>
      <c r="G77" s="717"/>
      <c r="H77" s="717"/>
      <c r="I77" s="717"/>
      <c r="J77" s="717"/>
      <c r="K77" s="718"/>
      <c r="L77" s="754"/>
      <c r="M77" s="755"/>
      <c r="N77" s="677" t="str">
        <f>IF($A76="■",$A$40,"")</f>
        <v/>
      </c>
      <c r="O77" s="678"/>
      <c r="P77" s="678"/>
      <c r="Q77" s="678"/>
      <c r="R77" s="690"/>
      <c r="S77" s="174"/>
      <c r="T77" s="759"/>
      <c r="U77" s="760"/>
      <c r="V77" s="760"/>
      <c r="W77" s="761"/>
      <c r="X77" s="210"/>
      <c r="Y77" s="759"/>
      <c r="Z77" s="760"/>
      <c r="AA77" s="760"/>
      <c r="AB77" s="762"/>
      <c r="AC77" s="763"/>
      <c r="AD77" s="764"/>
      <c r="AE77" s="764"/>
      <c r="AF77" s="764"/>
      <c r="AG77" s="764"/>
      <c r="AH77" s="764"/>
      <c r="AI77" s="764"/>
      <c r="AJ77" s="764"/>
      <c r="AK77" s="764"/>
      <c r="AL77" s="765"/>
      <c r="AM77" s="211"/>
      <c r="AN77" s="211"/>
      <c r="AO77" s="211"/>
      <c r="AP77" s="212"/>
      <c r="AQ77" s="131"/>
      <c r="AR77" s="247"/>
      <c r="AS77" s="136"/>
      <c r="AU77" s="120"/>
      <c r="AV77" s="120"/>
    </row>
    <row r="78" spans="1:53" s="33" customFormat="1" ht="11.25" customHeight="1" x14ac:dyDescent="0.35">
      <c r="A78" s="181"/>
      <c r="B78" s="182"/>
      <c r="C78" s="87"/>
      <c r="D78" s="87"/>
      <c r="E78" s="87"/>
      <c r="F78" s="87"/>
      <c r="G78" s="87"/>
      <c r="H78" s="87"/>
      <c r="I78" s="87"/>
      <c r="J78" s="87"/>
      <c r="K78" s="87"/>
      <c r="L78" s="73"/>
      <c r="M78" s="189"/>
      <c r="N78" s="766" t="s">
        <v>191</v>
      </c>
      <c r="O78" s="767"/>
      <c r="P78" s="767"/>
      <c r="Q78" s="767"/>
      <c r="R78" s="768"/>
      <c r="S78" s="204" t="s">
        <v>180</v>
      </c>
      <c r="T78" s="205" t="s">
        <v>137</v>
      </c>
      <c r="U78" s="205"/>
      <c r="V78" s="205"/>
      <c r="W78" s="205"/>
      <c r="X78" s="769" t="s">
        <v>186</v>
      </c>
      <c r="Y78" s="770"/>
      <c r="Z78" s="770"/>
      <c r="AA78" s="770"/>
      <c r="AB78" s="771"/>
      <c r="AC78" s="772" t="s">
        <v>117</v>
      </c>
      <c r="AD78" s="773"/>
      <c r="AE78" s="773"/>
      <c r="AF78" s="773"/>
      <c r="AG78" s="773"/>
      <c r="AH78" s="773"/>
      <c r="AI78" s="773"/>
      <c r="AJ78" s="773"/>
      <c r="AK78" s="773"/>
      <c r="AL78" s="774"/>
      <c r="AM78" s="208"/>
      <c r="AN78" s="208"/>
      <c r="AO78" s="208"/>
      <c r="AP78" s="209"/>
      <c r="AQ78" s="131"/>
      <c r="AR78" s="247"/>
      <c r="AS78" s="136"/>
      <c r="AU78" s="120"/>
      <c r="AV78" s="120"/>
    </row>
    <row r="79" spans="1:53" s="33" customFormat="1" ht="22.5" customHeight="1" x14ac:dyDescent="0.35">
      <c r="A79" s="229"/>
      <c r="B79" s="190"/>
      <c r="C79" s="176"/>
      <c r="D79" s="176"/>
      <c r="E79" s="176"/>
      <c r="F79" s="176"/>
      <c r="G79" s="176"/>
      <c r="H79" s="176"/>
      <c r="I79" s="176"/>
      <c r="J79" s="176"/>
      <c r="K79" s="176"/>
      <c r="L79" s="177"/>
      <c r="M79" s="148"/>
      <c r="N79" s="778" t="str">
        <f>IF($A$76="■",$A$40,"")</f>
        <v/>
      </c>
      <c r="O79" s="779"/>
      <c r="P79" s="779"/>
      <c r="Q79" s="779"/>
      <c r="R79" s="780"/>
      <c r="S79" s="174"/>
      <c r="T79" s="742"/>
      <c r="U79" s="740"/>
      <c r="V79" s="740"/>
      <c r="W79" s="741"/>
      <c r="X79" s="210"/>
      <c r="Y79" s="742"/>
      <c r="Z79" s="740"/>
      <c r="AA79" s="740"/>
      <c r="AB79" s="781"/>
      <c r="AC79" s="782"/>
      <c r="AD79" s="783"/>
      <c r="AE79" s="783"/>
      <c r="AF79" s="783"/>
      <c r="AG79" s="783"/>
      <c r="AH79" s="783"/>
      <c r="AI79" s="783"/>
      <c r="AJ79" s="783"/>
      <c r="AK79" s="783"/>
      <c r="AL79" s="784"/>
      <c r="AM79" s="211"/>
      <c r="AN79" s="211"/>
      <c r="AO79" s="211"/>
      <c r="AP79" s="212"/>
      <c r="AQ79" s="131"/>
      <c r="AR79" s="247"/>
      <c r="AS79" s="136"/>
      <c r="AU79" s="120"/>
      <c r="AV79" s="120"/>
    </row>
    <row r="80" spans="1:53" s="33" customFormat="1" ht="15" customHeight="1" x14ac:dyDescent="0.35">
      <c r="A80" s="666" t="s">
        <v>47</v>
      </c>
      <c r="B80" s="667"/>
      <c r="C80" s="670" t="s">
        <v>174</v>
      </c>
      <c r="D80" s="670"/>
      <c r="E80" s="670"/>
      <c r="F80" s="670"/>
      <c r="G80" s="670"/>
      <c r="H80" s="670"/>
      <c r="I80" s="670"/>
      <c r="J80" s="670"/>
      <c r="K80" s="670"/>
      <c r="L80" s="671" t="s">
        <v>99</v>
      </c>
      <c r="M80" s="672"/>
      <c r="N80" s="602" t="s">
        <v>191</v>
      </c>
      <c r="O80" s="603"/>
      <c r="P80" s="603"/>
      <c r="Q80" s="603"/>
      <c r="R80" s="686"/>
      <c r="S80" s="194" t="s">
        <v>179</v>
      </c>
      <c r="T80" s="245" t="s">
        <v>184</v>
      </c>
      <c r="U80" s="245"/>
      <c r="V80" s="245"/>
      <c r="W80" s="245"/>
      <c r="X80" s="756" t="s">
        <v>185</v>
      </c>
      <c r="Y80" s="757"/>
      <c r="Z80" s="757"/>
      <c r="AA80" s="757"/>
      <c r="AB80" s="758"/>
      <c r="AC80" s="753" t="s">
        <v>117</v>
      </c>
      <c r="AD80" s="673"/>
      <c r="AE80" s="673"/>
      <c r="AF80" s="673"/>
      <c r="AG80" s="673"/>
      <c r="AH80" s="673"/>
      <c r="AI80" s="673"/>
      <c r="AJ80" s="673"/>
      <c r="AK80" s="673"/>
      <c r="AL80" s="674"/>
      <c r="AM80" s="206"/>
      <c r="AN80" s="206"/>
      <c r="AO80" s="206"/>
      <c r="AP80" s="207"/>
      <c r="AQ80" s="131"/>
      <c r="AR80" s="247"/>
      <c r="AS80" s="136"/>
      <c r="AU80" s="120"/>
      <c r="AV80" s="120"/>
      <c r="AW80" s="120"/>
      <c r="AX80" s="120"/>
      <c r="AY80" s="120"/>
      <c r="AZ80" s="120"/>
    </row>
    <row r="81" spans="1:53" ht="22.5" customHeight="1" x14ac:dyDescent="0.35">
      <c r="A81" s="710"/>
      <c r="B81" s="711"/>
      <c r="C81" s="717"/>
      <c r="D81" s="717"/>
      <c r="E81" s="717"/>
      <c r="F81" s="717"/>
      <c r="G81" s="717"/>
      <c r="H81" s="717"/>
      <c r="I81" s="717"/>
      <c r="J81" s="717"/>
      <c r="K81" s="717"/>
      <c r="L81" s="724"/>
      <c r="M81" s="725"/>
      <c r="N81" s="677" t="str">
        <f>IF($A80="■",$A$40,"")</f>
        <v/>
      </c>
      <c r="O81" s="678"/>
      <c r="P81" s="678"/>
      <c r="Q81" s="678"/>
      <c r="R81" s="690"/>
      <c r="S81" s="174"/>
      <c r="T81" s="759"/>
      <c r="U81" s="760"/>
      <c r="V81" s="760"/>
      <c r="W81" s="761"/>
      <c r="X81" s="210"/>
      <c r="Y81" s="759"/>
      <c r="Z81" s="760"/>
      <c r="AA81" s="760"/>
      <c r="AB81" s="762"/>
      <c r="AC81" s="763"/>
      <c r="AD81" s="764"/>
      <c r="AE81" s="764"/>
      <c r="AF81" s="764"/>
      <c r="AG81" s="764"/>
      <c r="AH81" s="764"/>
      <c r="AI81" s="764"/>
      <c r="AJ81" s="764"/>
      <c r="AK81" s="764"/>
      <c r="AL81" s="765"/>
      <c r="AM81" s="211"/>
      <c r="AN81" s="211"/>
      <c r="AO81" s="211"/>
      <c r="AP81" s="212"/>
      <c r="AQ81" s="131"/>
      <c r="AR81" s="247"/>
      <c r="AS81" s="136"/>
    </row>
    <row r="82" spans="1:53" s="33" customFormat="1" ht="11.25" customHeight="1" x14ac:dyDescent="0.35">
      <c r="A82" s="181"/>
      <c r="B82" s="182"/>
      <c r="C82" s="87"/>
      <c r="D82" s="87"/>
      <c r="E82" s="87"/>
      <c r="F82" s="87"/>
      <c r="G82" s="87"/>
      <c r="H82" s="87"/>
      <c r="I82" s="87"/>
      <c r="J82" s="87"/>
      <c r="K82" s="87"/>
      <c r="L82" s="73"/>
      <c r="M82" s="189"/>
      <c r="N82" s="766" t="s">
        <v>191</v>
      </c>
      <c r="O82" s="767"/>
      <c r="P82" s="767"/>
      <c r="Q82" s="767"/>
      <c r="R82" s="768"/>
      <c r="S82" s="195" t="s">
        <v>180</v>
      </c>
      <c r="T82" s="205" t="s">
        <v>184</v>
      </c>
      <c r="U82" s="205"/>
      <c r="V82" s="205"/>
      <c r="W82" s="205"/>
      <c r="X82" s="775" t="s">
        <v>185</v>
      </c>
      <c r="Y82" s="776"/>
      <c r="Z82" s="776"/>
      <c r="AA82" s="776"/>
      <c r="AB82" s="777"/>
      <c r="AC82" s="772" t="s">
        <v>117</v>
      </c>
      <c r="AD82" s="773"/>
      <c r="AE82" s="773"/>
      <c r="AF82" s="773"/>
      <c r="AG82" s="773"/>
      <c r="AH82" s="773"/>
      <c r="AI82" s="773"/>
      <c r="AJ82" s="773"/>
      <c r="AK82" s="773"/>
      <c r="AL82" s="774"/>
      <c r="AM82" s="208"/>
      <c r="AN82" s="208"/>
      <c r="AO82" s="208"/>
      <c r="AP82" s="209"/>
      <c r="AQ82" s="131"/>
      <c r="AR82" s="247"/>
      <c r="AS82" s="136"/>
      <c r="AU82" s="120"/>
      <c r="AV82" s="120"/>
    </row>
    <row r="83" spans="1:53" s="33" customFormat="1" ht="22.5" customHeight="1" x14ac:dyDescent="0.35">
      <c r="A83" s="181"/>
      <c r="B83" s="182"/>
      <c r="C83" s="87"/>
      <c r="D83" s="87"/>
      <c r="E83" s="87"/>
      <c r="F83" s="87"/>
      <c r="G83" s="87"/>
      <c r="H83" s="87"/>
      <c r="I83" s="87"/>
      <c r="J83" s="87"/>
      <c r="K83" s="87"/>
      <c r="L83" s="73"/>
      <c r="M83" s="189"/>
      <c r="N83" s="778" t="str">
        <f>IF($A$80="■",$A$40,"")</f>
        <v/>
      </c>
      <c r="O83" s="779"/>
      <c r="P83" s="779"/>
      <c r="Q83" s="779"/>
      <c r="R83" s="780"/>
      <c r="S83" s="174"/>
      <c r="T83" s="742"/>
      <c r="U83" s="740"/>
      <c r="V83" s="740"/>
      <c r="W83" s="741"/>
      <c r="X83" s="210"/>
      <c r="Y83" s="742"/>
      <c r="Z83" s="740"/>
      <c r="AA83" s="740"/>
      <c r="AB83" s="781"/>
      <c r="AC83" s="782"/>
      <c r="AD83" s="783"/>
      <c r="AE83" s="783"/>
      <c r="AF83" s="783"/>
      <c r="AG83" s="783"/>
      <c r="AH83" s="783"/>
      <c r="AI83" s="783"/>
      <c r="AJ83" s="783"/>
      <c r="AK83" s="783"/>
      <c r="AL83" s="784"/>
      <c r="AM83" s="785"/>
      <c r="AN83" s="786"/>
      <c r="AO83" s="786"/>
      <c r="AP83" s="787"/>
      <c r="AQ83" s="131"/>
      <c r="AR83" s="247"/>
      <c r="AS83" s="136"/>
      <c r="AU83" s="120"/>
      <c r="AV83" s="120"/>
    </row>
    <row r="84" spans="1:53" s="33" customFormat="1" ht="11.25" customHeight="1" x14ac:dyDescent="0.35">
      <c r="A84" s="181"/>
      <c r="B84" s="182"/>
      <c r="C84" s="87"/>
      <c r="D84" s="87"/>
      <c r="E84" s="87"/>
      <c r="F84" s="87"/>
      <c r="G84" s="87"/>
      <c r="H84" s="87"/>
      <c r="I84" s="87"/>
      <c r="J84" s="87"/>
      <c r="K84" s="87"/>
      <c r="L84" s="73"/>
      <c r="M84" s="189"/>
      <c r="N84" s="766" t="s">
        <v>191</v>
      </c>
      <c r="O84" s="767"/>
      <c r="P84" s="767"/>
      <c r="Q84" s="767"/>
      <c r="R84" s="768"/>
      <c r="S84" s="195" t="s">
        <v>187</v>
      </c>
      <c r="T84" s="205" t="s">
        <v>184</v>
      </c>
      <c r="U84" s="205"/>
      <c r="V84" s="205"/>
      <c r="W84" s="205"/>
      <c r="X84" s="775" t="s">
        <v>185</v>
      </c>
      <c r="Y84" s="776"/>
      <c r="Z84" s="776"/>
      <c r="AA84" s="776"/>
      <c r="AB84" s="777"/>
      <c r="AC84" s="772" t="s">
        <v>117</v>
      </c>
      <c r="AD84" s="773"/>
      <c r="AE84" s="773"/>
      <c r="AF84" s="773"/>
      <c r="AG84" s="773"/>
      <c r="AH84" s="773"/>
      <c r="AI84" s="773"/>
      <c r="AJ84" s="773"/>
      <c r="AK84" s="773"/>
      <c r="AL84" s="774"/>
      <c r="AM84" s="208"/>
      <c r="AN84" s="208"/>
      <c r="AO84" s="208"/>
      <c r="AP84" s="209"/>
      <c r="AQ84" s="131"/>
      <c r="AR84" s="247"/>
      <c r="AS84" s="136"/>
      <c r="AU84" s="120"/>
      <c r="AV84" s="120"/>
    </row>
    <row r="85" spans="1:53" s="33" customFormat="1" ht="22.5" customHeight="1" x14ac:dyDescent="0.35">
      <c r="A85" s="229"/>
      <c r="B85" s="190"/>
      <c r="C85" s="176"/>
      <c r="D85" s="176"/>
      <c r="E85" s="176"/>
      <c r="F85" s="176"/>
      <c r="G85" s="176"/>
      <c r="H85" s="176"/>
      <c r="I85" s="176"/>
      <c r="J85" s="176"/>
      <c r="K85" s="176"/>
      <c r="L85" s="177"/>
      <c r="M85" s="148"/>
      <c r="N85" s="778" t="str">
        <f>IF($A$80="■",$A$40,"")</f>
        <v/>
      </c>
      <c r="O85" s="779"/>
      <c r="P85" s="779"/>
      <c r="Q85" s="779"/>
      <c r="R85" s="780"/>
      <c r="S85" s="174"/>
      <c r="T85" s="742"/>
      <c r="U85" s="740"/>
      <c r="V85" s="740"/>
      <c r="W85" s="741"/>
      <c r="X85" s="210"/>
      <c r="Y85" s="742"/>
      <c r="Z85" s="740"/>
      <c r="AA85" s="740"/>
      <c r="AB85" s="781"/>
      <c r="AC85" s="782"/>
      <c r="AD85" s="783"/>
      <c r="AE85" s="783"/>
      <c r="AF85" s="783"/>
      <c r="AG85" s="783"/>
      <c r="AH85" s="783"/>
      <c r="AI85" s="783"/>
      <c r="AJ85" s="783"/>
      <c r="AK85" s="783"/>
      <c r="AL85" s="784"/>
      <c r="AM85" s="785"/>
      <c r="AN85" s="786"/>
      <c r="AO85" s="786"/>
      <c r="AP85" s="787"/>
      <c r="AQ85" s="131"/>
      <c r="AR85" s="247"/>
      <c r="AS85" s="136"/>
      <c r="AU85" s="120"/>
      <c r="AV85" s="120"/>
    </row>
    <row r="86" spans="1:53" ht="11.25" customHeight="1" x14ac:dyDescent="0.15">
      <c r="A86" s="69"/>
      <c r="B86" s="186"/>
      <c r="C86" s="69"/>
      <c r="D86" s="69"/>
      <c r="E86" s="69"/>
      <c r="F86" s="69"/>
      <c r="G86" s="69"/>
      <c r="H86" s="69"/>
      <c r="I86" s="69"/>
      <c r="J86" s="69"/>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112"/>
      <c r="AR86" s="247"/>
      <c r="AS86" s="136"/>
      <c r="AU86" s="1"/>
      <c r="AW86" s="34"/>
      <c r="AX86" s="1"/>
      <c r="AY86" s="1"/>
      <c r="AZ86" s="1"/>
    </row>
    <row r="87" spans="1:53" s="46" customFormat="1" ht="15" customHeight="1" x14ac:dyDescent="0.15">
      <c r="A87" s="116"/>
      <c r="B87" s="114" t="e">
        <f>IF($AU$1=#REF!,"　[5]-2-2.　SSL-VPN接続","SSL-VPN接続")</f>
        <v>#REF!</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8"/>
      <c r="AM87" s="116"/>
      <c r="AN87" s="117"/>
      <c r="AO87" s="117"/>
      <c r="AP87" s="117"/>
      <c r="AQ87" s="175"/>
      <c r="AR87" s="247"/>
      <c r="AS87" s="136"/>
      <c r="AT87" s="33"/>
      <c r="AU87" s="120"/>
      <c r="AV87" s="120"/>
      <c r="AW87" s="120"/>
      <c r="AX87" s="120"/>
      <c r="AY87" s="120"/>
      <c r="AZ87" s="120"/>
      <c r="BA87" s="33"/>
    </row>
    <row r="88" spans="1:53" s="46" customFormat="1" ht="11.25" customHeight="1" x14ac:dyDescent="0.15">
      <c r="A88" s="666" t="s">
        <v>47</v>
      </c>
      <c r="B88" s="667"/>
      <c r="C88" s="670" t="s">
        <v>161</v>
      </c>
      <c r="D88" s="670"/>
      <c r="E88" s="670"/>
      <c r="F88" s="670"/>
      <c r="G88" s="670"/>
      <c r="H88" s="670"/>
      <c r="I88" s="670"/>
      <c r="J88" s="670"/>
      <c r="K88" s="670"/>
      <c r="L88" s="671" t="s">
        <v>99</v>
      </c>
      <c r="M88" s="672"/>
      <c r="N88" s="602" t="s">
        <v>191</v>
      </c>
      <c r="O88" s="603"/>
      <c r="P88" s="603"/>
      <c r="Q88" s="603"/>
      <c r="R88" s="603"/>
      <c r="S88" s="242" t="s">
        <v>198</v>
      </c>
      <c r="T88" s="243"/>
      <c r="U88" s="243"/>
      <c r="V88" s="243"/>
      <c r="W88" s="244"/>
      <c r="X88" s="243" t="s">
        <v>190</v>
      </c>
      <c r="Y88" s="243"/>
      <c r="Z88" s="243"/>
      <c r="AA88" s="687" t="s">
        <v>197</v>
      </c>
      <c r="AB88" s="672"/>
      <c r="AC88" s="753" t="s">
        <v>117</v>
      </c>
      <c r="AD88" s="673"/>
      <c r="AE88" s="673"/>
      <c r="AF88" s="673"/>
      <c r="AG88" s="673"/>
      <c r="AH88" s="673"/>
      <c r="AI88" s="673"/>
      <c r="AJ88" s="673"/>
      <c r="AK88" s="673"/>
      <c r="AL88" s="674"/>
      <c r="AM88" s="192"/>
      <c r="AN88" s="192"/>
      <c r="AO88" s="192"/>
      <c r="AP88" s="193"/>
      <c r="AQ88" s="175"/>
      <c r="AR88" s="247"/>
      <c r="AS88" s="136"/>
      <c r="AT88" s="120"/>
      <c r="AZ88" s="33"/>
      <c r="BA88" s="120"/>
    </row>
    <row r="89" spans="1:53" s="46" customFormat="1" ht="22.5" customHeight="1" x14ac:dyDescent="0.15">
      <c r="A89" s="682"/>
      <c r="B89" s="683"/>
      <c r="C89" s="685"/>
      <c r="D89" s="685"/>
      <c r="E89" s="685"/>
      <c r="F89" s="685"/>
      <c r="G89" s="685"/>
      <c r="H89" s="685"/>
      <c r="I89" s="685"/>
      <c r="J89" s="685"/>
      <c r="K89" s="685"/>
      <c r="L89" s="688"/>
      <c r="M89" s="689"/>
      <c r="N89" s="677" t="str">
        <f>IF($A88="■",$A$40,"")</f>
        <v/>
      </c>
      <c r="O89" s="678"/>
      <c r="P89" s="678"/>
      <c r="Q89" s="678"/>
      <c r="R89" s="678"/>
      <c r="S89" s="219"/>
      <c r="T89" s="788"/>
      <c r="U89" s="789"/>
      <c r="V89" s="789"/>
      <c r="W89" s="790"/>
      <c r="X89" s="218"/>
      <c r="Y89" s="791" t="s">
        <v>47</v>
      </c>
      <c r="Z89" s="792"/>
      <c r="AA89" s="793"/>
      <c r="AB89" s="794"/>
      <c r="AC89" s="693"/>
      <c r="AD89" s="680"/>
      <c r="AE89" s="680"/>
      <c r="AF89" s="680"/>
      <c r="AG89" s="680"/>
      <c r="AH89" s="680"/>
      <c r="AI89" s="680"/>
      <c r="AJ89" s="680"/>
      <c r="AK89" s="680"/>
      <c r="AL89" s="681"/>
      <c r="AM89" s="216"/>
      <c r="AN89" s="216"/>
      <c r="AO89" s="216"/>
      <c r="AP89" s="217"/>
      <c r="AQ89" s="175"/>
      <c r="AR89" s="247"/>
      <c r="AS89" s="136"/>
      <c r="AT89" s="120"/>
      <c r="AZ89" s="33"/>
      <c r="BA89" s="120"/>
    </row>
    <row r="90" spans="1:53" ht="11.25" customHeight="1" x14ac:dyDescent="0.15">
      <c r="A90" s="69"/>
      <c r="B90" s="186"/>
      <c r="C90" s="69"/>
      <c r="D90" s="69"/>
      <c r="E90" s="69"/>
      <c r="F90" s="69"/>
      <c r="G90" s="69"/>
      <c r="H90" s="69"/>
      <c r="I90" s="69"/>
      <c r="J90" s="69"/>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112"/>
      <c r="AR90" s="247"/>
      <c r="AS90" s="136"/>
      <c r="AU90" s="1"/>
      <c r="AW90" s="34"/>
      <c r="AX90" s="1"/>
      <c r="AY90" s="1"/>
      <c r="AZ90" s="1"/>
    </row>
    <row r="91" spans="1:53" s="46" customFormat="1" ht="15" customHeight="1" x14ac:dyDescent="0.15">
      <c r="A91" s="116"/>
      <c r="B91" s="114" t="e">
        <f>IF($AU$1=#REF!,"　[5]-2-3.　SINET4接続","SINET4接続")</f>
        <v>#REF!</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8"/>
      <c r="AM91" s="116"/>
      <c r="AN91" s="117"/>
      <c r="AO91" s="117"/>
      <c r="AP91" s="117"/>
      <c r="AQ91" s="175"/>
      <c r="AR91" s="247"/>
      <c r="AS91" s="136"/>
      <c r="AT91" s="33"/>
      <c r="AU91" s="120"/>
      <c r="AV91" s="120"/>
      <c r="AW91" s="120"/>
      <c r="AX91" s="120"/>
      <c r="AY91" s="120"/>
      <c r="AZ91" s="120"/>
      <c r="BA91" s="33"/>
    </row>
    <row r="92" spans="1:53" s="46" customFormat="1" ht="11.25" customHeight="1" x14ac:dyDescent="0.15">
      <c r="A92" s="666" t="s">
        <v>47</v>
      </c>
      <c r="B92" s="667"/>
      <c r="C92" s="670" t="s">
        <v>196</v>
      </c>
      <c r="D92" s="670"/>
      <c r="E92" s="670"/>
      <c r="F92" s="670"/>
      <c r="G92" s="670"/>
      <c r="H92" s="670"/>
      <c r="I92" s="670"/>
      <c r="J92" s="670"/>
      <c r="K92" s="670"/>
      <c r="L92" s="671" t="s">
        <v>99</v>
      </c>
      <c r="M92" s="672"/>
      <c r="N92" s="602" t="s">
        <v>199</v>
      </c>
      <c r="O92" s="603"/>
      <c r="P92" s="603"/>
      <c r="Q92" s="603"/>
      <c r="R92" s="686"/>
      <c r="S92" s="798" t="s">
        <v>200</v>
      </c>
      <c r="T92" s="757"/>
      <c r="U92" s="757"/>
      <c r="V92" s="757"/>
      <c r="W92" s="757"/>
      <c r="X92" s="757"/>
      <c r="Y92" s="757"/>
      <c r="Z92" s="757"/>
      <c r="AA92" s="757"/>
      <c r="AB92" s="758"/>
      <c r="AC92" s="753" t="s">
        <v>117</v>
      </c>
      <c r="AD92" s="673"/>
      <c r="AE92" s="673"/>
      <c r="AF92" s="673"/>
      <c r="AG92" s="673"/>
      <c r="AH92" s="673"/>
      <c r="AI92" s="673"/>
      <c r="AJ92" s="673"/>
      <c r="AK92" s="673"/>
      <c r="AL92" s="674"/>
      <c r="AM92" s="192"/>
      <c r="AN92" s="192"/>
      <c r="AO92" s="192"/>
      <c r="AP92" s="193"/>
      <c r="AQ92" s="175"/>
      <c r="AR92" s="247"/>
      <c r="AS92" s="136"/>
      <c r="AT92" s="120"/>
      <c r="AZ92" s="33"/>
      <c r="BA92" s="120"/>
    </row>
    <row r="93" spans="1:53" s="46" customFormat="1" ht="22.5" customHeight="1" x14ac:dyDescent="0.15">
      <c r="A93" s="682"/>
      <c r="B93" s="683"/>
      <c r="C93" s="685"/>
      <c r="D93" s="685"/>
      <c r="E93" s="685"/>
      <c r="F93" s="685"/>
      <c r="G93" s="685"/>
      <c r="H93" s="685"/>
      <c r="I93" s="685"/>
      <c r="J93" s="685"/>
      <c r="K93" s="685"/>
      <c r="L93" s="724"/>
      <c r="M93" s="725"/>
      <c r="N93" s="677" t="str">
        <f>IF($A92="■",$A$40,"")</f>
        <v/>
      </c>
      <c r="O93" s="678"/>
      <c r="P93" s="678"/>
      <c r="Q93" s="678"/>
      <c r="R93" s="690"/>
      <c r="S93" s="196" t="s">
        <v>179</v>
      </c>
      <c r="T93" s="759"/>
      <c r="U93" s="760"/>
      <c r="V93" s="760"/>
      <c r="W93" s="761"/>
      <c r="X93" s="220" t="s">
        <v>180</v>
      </c>
      <c r="Y93" s="759"/>
      <c r="Z93" s="760"/>
      <c r="AA93" s="760"/>
      <c r="AB93" s="762"/>
      <c r="AC93" s="693"/>
      <c r="AD93" s="680"/>
      <c r="AE93" s="680"/>
      <c r="AF93" s="680"/>
      <c r="AG93" s="680"/>
      <c r="AH93" s="680"/>
      <c r="AI93" s="680"/>
      <c r="AJ93" s="680"/>
      <c r="AK93" s="680"/>
      <c r="AL93" s="681"/>
      <c r="AM93" s="216"/>
      <c r="AN93" s="216"/>
      <c r="AO93" s="216"/>
      <c r="AP93" s="217"/>
      <c r="AQ93" s="175"/>
      <c r="AR93" s="247"/>
      <c r="AS93" s="136"/>
      <c r="AT93" s="120"/>
      <c r="AZ93" s="33"/>
      <c r="BA93" s="120"/>
    </row>
    <row r="94" spans="1:53" ht="11.25" customHeight="1" x14ac:dyDescent="0.15">
      <c r="A94" s="69"/>
      <c r="B94" s="186"/>
      <c r="C94" s="69"/>
      <c r="D94" s="69"/>
      <c r="E94" s="69"/>
      <c r="F94" s="69"/>
      <c r="G94" s="69"/>
      <c r="H94" s="69"/>
      <c r="I94" s="69"/>
      <c r="J94" s="69"/>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112"/>
      <c r="AR94" s="247"/>
      <c r="AS94" s="136"/>
      <c r="AU94" s="1"/>
      <c r="AW94" s="34"/>
      <c r="AX94" s="1"/>
      <c r="AY94" s="1"/>
      <c r="AZ94" s="1"/>
    </row>
    <row r="95" spans="1:53" s="46" customFormat="1" ht="15" customHeight="1" x14ac:dyDescent="0.15">
      <c r="A95" s="116"/>
      <c r="B95" s="114" t="s">
        <v>207</v>
      </c>
      <c r="C95" s="117"/>
      <c r="D95" s="117"/>
      <c r="E95" s="117"/>
      <c r="F95" s="117"/>
      <c r="G95" s="117"/>
      <c r="H95" s="117"/>
      <c r="I95" s="117"/>
      <c r="J95" s="117"/>
      <c r="K95" s="180"/>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8"/>
      <c r="AQ95" s="175"/>
      <c r="AR95" s="247"/>
      <c r="AS95" s="136"/>
      <c r="AT95" s="120"/>
      <c r="AU95" s="139" t="s">
        <v>158</v>
      </c>
      <c r="AV95" s="33"/>
      <c r="AW95" s="33"/>
      <c r="AX95" s="33"/>
      <c r="AY95" s="33"/>
      <c r="AZ95" s="33"/>
      <c r="BA95" s="120"/>
    </row>
    <row r="96" spans="1:53" ht="15" customHeight="1" x14ac:dyDescent="0.15">
      <c r="A96" s="795" t="e">
        <f>IF($AU$1=#REF!,"ご利用開始希望日","ご利用開始日/契約番号")</f>
        <v>#REF!</v>
      </c>
      <c r="B96" s="796"/>
      <c r="C96" s="796"/>
      <c r="D96" s="796"/>
      <c r="E96" s="797"/>
      <c r="F96" s="795" t="s">
        <v>118</v>
      </c>
      <c r="G96" s="796"/>
      <c r="H96" s="796"/>
      <c r="I96" s="796"/>
      <c r="J96" s="796"/>
      <c r="K96" s="796"/>
      <c r="L96" s="796"/>
      <c r="M96" s="796"/>
      <c r="N96" s="796"/>
      <c r="O96" s="796"/>
      <c r="P96" s="796"/>
      <c r="Q96" s="796"/>
      <c r="R96" s="796"/>
      <c r="S96" s="796"/>
      <c r="T96" s="795" t="s">
        <v>99</v>
      </c>
      <c r="U96" s="797"/>
      <c r="V96" s="531" t="e">
        <f>IF($AU$1=#REF!,"備考","閉域網接続情報")</f>
        <v>#REF!</v>
      </c>
      <c r="W96" s="532"/>
      <c r="X96" s="532"/>
      <c r="Y96" s="532"/>
      <c r="Z96" s="532"/>
      <c r="AA96" s="532"/>
      <c r="AB96" s="532"/>
      <c r="AC96" s="532"/>
      <c r="AD96" s="532"/>
      <c r="AE96" s="532"/>
      <c r="AF96" s="532"/>
      <c r="AG96" s="532"/>
      <c r="AH96" s="532"/>
      <c r="AI96" s="532"/>
      <c r="AJ96" s="532"/>
      <c r="AK96" s="532"/>
      <c r="AL96" s="529"/>
      <c r="AM96" s="531" t="s">
        <v>142</v>
      </c>
      <c r="AN96" s="532"/>
      <c r="AO96" s="532"/>
      <c r="AP96" s="529"/>
      <c r="AQ96" s="73"/>
      <c r="AR96" s="247"/>
      <c r="AS96" s="136"/>
      <c r="AT96" s="90"/>
      <c r="AU96" s="150" t="s">
        <v>153</v>
      </c>
      <c r="AV96" s="222"/>
      <c r="AW96" s="150"/>
      <c r="AX96" s="150"/>
      <c r="AY96" s="150"/>
      <c r="AZ96" s="1"/>
      <c r="BA96" s="120"/>
    </row>
    <row r="97" spans="1:53" ht="22.5" customHeight="1" x14ac:dyDescent="0.35">
      <c r="A97" s="806" t="str">
        <f>IF(F97="","",N64)</f>
        <v/>
      </c>
      <c r="B97" s="807"/>
      <c r="C97" s="807"/>
      <c r="D97" s="807"/>
      <c r="E97" s="808"/>
      <c r="F97" s="473" t="str">
        <f>IF($L$64&gt;=1,#REF!,"")</f>
        <v/>
      </c>
      <c r="G97" s="474"/>
      <c r="H97" s="474"/>
      <c r="I97" s="474"/>
      <c r="J97" s="474"/>
      <c r="K97" s="474"/>
      <c r="L97" s="474"/>
      <c r="M97" s="474"/>
      <c r="N97" s="474"/>
      <c r="O97" s="474"/>
      <c r="P97" s="474"/>
      <c r="Q97" s="474"/>
      <c r="R97" s="474"/>
      <c r="S97" s="475"/>
      <c r="T97" s="809" t="str">
        <f>IF(F97="","",$L$64)</f>
        <v/>
      </c>
      <c r="U97" s="810"/>
      <c r="V97" s="811" t="e">
        <f>IF(OR($F97=#REF!,$F97=#REF!,$F97=#REF!),VLOOKUP($F97,$AU$96:$AY$101,2,0),"")</f>
        <v>#REF!</v>
      </c>
      <c r="W97" s="812"/>
      <c r="X97" s="812"/>
      <c r="Y97" s="812"/>
      <c r="Z97" s="799"/>
      <c r="AA97" s="799"/>
      <c r="AB97" s="799"/>
      <c r="AC97" s="799"/>
      <c r="AD97" s="812" t="e">
        <f>IF(OR($F97=#REF!,$F97=#REF!,$F97=#REF!),VLOOKUP($F97,$AU$96:$AY$101,3,0),"")</f>
        <v>#REF!</v>
      </c>
      <c r="AE97" s="812"/>
      <c r="AF97" s="812"/>
      <c r="AG97" s="812"/>
      <c r="AH97" s="799"/>
      <c r="AI97" s="799"/>
      <c r="AJ97" s="799"/>
      <c r="AK97" s="799"/>
      <c r="AL97" s="800"/>
      <c r="AM97" s="622" t="str">
        <f t="shared" ref="AM97" si="0">IF(F97="","",A97)</f>
        <v/>
      </c>
      <c r="AN97" s="623"/>
      <c r="AO97" s="623"/>
      <c r="AP97" s="624"/>
      <c r="AQ97" s="145"/>
      <c r="AR97" s="247"/>
      <c r="AS97" s="136"/>
      <c r="AU97" s="150" t="s">
        <v>114</v>
      </c>
      <c r="AV97" s="150" t="s">
        <v>154</v>
      </c>
      <c r="AW97" s="150" t="s">
        <v>155</v>
      </c>
      <c r="AX97" s="222"/>
      <c r="AY97" s="222"/>
      <c r="AZ97" s="1"/>
    </row>
    <row r="98" spans="1:53" ht="15" customHeight="1" x14ac:dyDescent="0.15">
      <c r="A98" s="628"/>
      <c r="B98" s="629"/>
      <c r="C98" s="629"/>
      <c r="D98" s="629"/>
      <c r="E98" s="630"/>
      <c r="F98" s="146"/>
      <c r="G98" s="147"/>
      <c r="H98" s="147"/>
      <c r="I98" s="147"/>
      <c r="J98" s="176"/>
      <c r="K98" s="176"/>
      <c r="L98" s="176"/>
      <c r="M98" s="176"/>
      <c r="N98" s="176"/>
      <c r="O98" s="176"/>
      <c r="P98" s="164" t="s">
        <v>189</v>
      </c>
      <c r="Q98" s="633" t="str">
        <f>IF(F97="","",VLOOKUP(F97,#REF!,2,0))</f>
        <v/>
      </c>
      <c r="R98" s="633"/>
      <c r="S98" s="634"/>
      <c r="T98" s="223"/>
      <c r="U98" s="148"/>
      <c r="V98" s="801" t="e">
        <f>IF(OR($F97=#REF!,$F97=#REF!,$F97=#REF!),VLOOKUP($F97,$AU$96:$AY$101,4,0)&amp;"","")</f>
        <v>#REF!</v>
      </c>
      <c r="W98" s="802"/>
      <c r="X98" s="802"/>
      <c r="Y98" s="802"/>
      <c r="Z98" s="803"/>
      <c r="AA98" s="803"/>
      <c r="AB98" s="803"/>
      <c r="AC98" s="803"/>
      <c r="AD98" s="804" t="e">
        <f>IF(OR($F97=#REF!,$F97=#REF!,$F97=#REF!),VLOOKUP($F97,$AU$96:$AY$101,5,0)&amp;"","")</f>
        <v>#REF!</v>
      </c>
      <c r="AE98" s="804"/>
      <c r="AF98" s="804"/>
      <c r="AG98" s="804"/>
      <c r="AH98" s="803"/>
      <c r="AI98" s="803"/>
      <c r="AJ98" s="803"/>
      <c r="AK98" s="803"/>
      <c r="AL98" s="805"/>
      <c r="AM98" s="645"/>
      <c r="AN98" s="646"/>
      <c r="AO98" s="646"/>
      <c r="AP98" s="647"/>
      <c r="AQ98" s="145"/>
      <c r="AR98" s="247"/>
      <c r="AS98" s="136"/>
      <c r="AU98" s="150" t="s">
        <v>115</v>
      </c>
      <c r="AV98" s="222" t="s">
        <v>156</v>
      </c>
      <c r="AW98" s="150" t="s">
        <v>157</v>
      </c>
      <c r="AX98" s="222"/>
      <c r="AY98" s="222"/>
      <c r="AZ98" s="1"/>
    </row>
    <row r="99" spans="1:53" ht="22.5" customHeight="1" x14ac:dyDescent="0.35">
      <c r="A99" s="806" t="str">
        <f>IF(F99="","",N66)</f>
        <v/>
      </c>
      <c r="B99" s="807"/>
      <c r="C99" s="807"/>
      <c r="D99" s="807"/>
      <c r="E99" s="808"/>
      <c r="F99" s="473" t="str">
        <f>IF($L$66&gt;=1,VLOOKUP('ご契約内容 (old)'!$S$66,#REF!,2,0),"")</f>
        <v/>
      </c>
      <c r="G99" s="474"/>
      <c r="H99" s="474"/>
      <c r="I99" s="474"/>
      <c r="J99" s="474"/>
      <c r="K99" s="474"/>
      <c r="L99" s="474"/>
      <c r="M99" s="474"/>
      <c r="N99" s="474"/>
      <c r="O99" s="474"/>
      <c r="P99" s="474"/>
      <c r="Q99" s="474"/>
      <c r="R99" s="474"/>
      <c r="S99" s="475"/>
      <c r="T99" s="809" t="str">
        <f>IF(F99="","",$L$66)</f>
        <v/>
      </c>
      <c r="U99" s="810"/>
      <c r="V99" s="811" t="e">
        <f>IF(OR($F99=#REF!,$F99=#REF!,$F99=#REF!),VLOOKUP($F99,$AU$96:$AY$101,2,0),"")</f>
        <v>#REF!</v>
      </c>
      <c r="W99" s="812"/>
      <c r="X99" s="812"/>
      <c r="Y99" s="812"/>
      <c r="Z99" s="799"/>
      <c r="AA99" s="799"/>
      <c r="AB99" s="799"/>
      <c r="AC99" s="799"/>
      <c r="AD99" s="812" t="e">
        <f>IF(OR($F99=#REF!,$F99=#REF!,$F99=#REF!),VLOOKUP($F99,$AU$96:$AY$101,3,0),"")</f>
        <v>#REF!</v>
      </c>
      <c r="AE99" s="812"/>
      <c r="AF99" s="812"/>
      <c r="AG99" s="812"/>
      <c r="AH99" s="799"/>
      <c r="AI99" s="799"/>
      <c r="AJ99" s="799"/>
      <c r="AK99" s="799"/>
      <c r="AL99" s="800"/>
      <c r="AM99" s="622" t="str">
        <f t="shared" ref="AM99" si="1">IF(F99="","",A99)</f>
        <v/>
      </c>
      <c r="AN99" s="623"/>
      <c r="AO99" s="623"/>
      <c r="AP99" s="624"/>
      <c r="AQ99" s="145"/>
      <c r="AR99" s="247"/>
      <c r="AS99" s="136"/>
      <c r="AU99" s="150" t="s">
        <v>149</v>
      </c>
      <c r="AV99" s="222" t="s">
        <v>156</v>
      </c>
      <c r="AW99" s="150" t="s">
        <v>157</v>
      </c>
      <c r="AX99" s="150"/>
      <c r="AY99" s="150"/>
      <c r="AZ99" s="1"/>
    </row>
    <row r="100" spans="1:53" ht="15" customHeight="1" x14ac:dyDescent="0.15">
      <c r="A100" s="628"/>
      <c r="B100" s="629"/>
      <c r="C100" s="629"/>
      <c r="D100" s="629"/>
      <c r="E100" s="630"/>
      <c r="F100" s="146"/>
      <c r="G100" s="147"/>
      <c r="H100" s="147"/>
      <c r="I100" s="147"/>
      <c r="J100" s="176"/>
      <c r="K100" s="176"/>
      <c r="L100" s="176"/>
      <c r="M100" s="176"/>
      <c r="N100" s="176"/>
      <c r="O100" s="176"/>
      <c r="P100" s="164" t="s">
        <v>152</v>
      </c>
      <c r="Q100" s="633" t="str">
        <f>IF(F99="","",VLOOKUP(F99,#REF!,2,0))</f>
        <v/>
      </c>
      <c r="R100" s="633"/>
      <c r="S100" s="634"/>
      <c r="T100" s="223"/>
      <c r="U100" s="148"/>
      <c r="V100" s="801" t="e">
        <f>IF(OR($F99=#REF!,$F99=#REF!,$F99=#REF!),VLOOKUP($F99,$AU$96:$AY$101,4,0)&amp;"","")</f>
        <v>#REF!</v>
      </c>
      <c r="W100" s="802"/>
      <c r="X100" s="802"/>
      <c r="Y100" s="802"/>
      <c r="Z100" s="803"/>
      <c r="AA100" s="803"/>
      <c r="AB100" s="803"/>
      <c r="AC100" s="803"/>
      <c r="AD100" s="804" t="e">
        <f>IF(OR($F99=#REF!,$F99=#REF!,$F99=#REF!),VLOOKUP($F99,$AU$96:$AY$101,5,0)&amp;"","")</f>
        <v>#REF!</v>
      </c>
      <c r="AE100" s="804"/>
      <c r="AF100" s="804"/>
      <c r="AG100" s="804"/>
      <c r="AH100" s="803"/>
      <c r="AI100" s="803"/>
      <c r="AJ100" s="803"/>
      <c r="AK100" s="803"/>
      <c r="AL100" s="805"/>
      <c r="AM100" s="645"/>
      <c r="AN100" s="646"/>
      <c r="AO100" s="646"/>
      <c r="AP100" s="647"/>
      <c r="AQ100" s="145"/>
      <c r="AR100" s="247"/>
      <c r="AS100" s="136"/>
      <c r="AU100" s="222" t="s">
        <v>112</v>
      </c>
      <c r="AV100" s="222"/>
      <c r="AW100" s="150"/>
      <c r="AX100" s="150"/>
      <c r="AY100" s="150"/>
      <c r="AZ100" s="1"/>
    </row>
    <row r="101" spans="1:53" ht="22.5" customHeight="1" x14ac:dyDescent="0.35">
      <c r="A101" s="806" t="str">
        <f>IF(F101="","",S67)</f>
        <v/>
      </c>
      <c r="B101" s="807"/>
      <c r="C101" s="807"/>
      <c r="D101" s="807"/>
      <c r="E101" s="808"/>
      <c r="F101" s="473" t="str">
        <f>IF($L$68&gt;=1,VLOOKUP($O$69,#REF!,2,0),"")</f>
        <v/>
      </c>
      <c r="G101" s="474"/>
      <c r="H101" s="474"/>
      <c r="I101" s="474"/>
      <c r="J101" s="474"/>
      <c r="K101" s="474"/>
      <c r="L101" s="474"/>
      <c r="M101" s="474"/>
      <c r="N101" s="474"/>
      <c r="O101" s="474"/>
      <c r="P101" s="474"/>
      <c r="Q101" s="474"/>
      <c r="R101" s="474"/>
      <c r="S101" s="475"/>
      <c r="T101" s="809" t="str">
        <f>IF(F101="","","1")</f>
        <v/>
      </c>
      <c r="U101" s="810"/>
      <c r="V101" s="820" t="e">
        <f>IF(OR($F101=#REF!,$F101=#REF!,$F101=#REF!),VLOOKUP($F101,$AU$96:$AY$101,2,0),"")</f>
        <v>#REF!</v>
      </c>
      <c r="W101" s="821"/>
      <c r="X101" s="821"/>
      <c r="Y101" s="821"/>
      <c r="Z101" s="813"/>
      <c r="AA101" s="813"/>
      <c r="AB101" s="813"/>
      <c r="AC101" s="822"/>
      <c r="AD101" s="823" t="e">
        <f>IF(OR($F101=#REF!,$F101=#REF!,$F101=#REF!),VLOOKUP($F101,$AU$96:$AY$101,3,0),"")</f>
        <v>#REF!</v>
      </c>
      <c r="AE101" s="821"/>
      <c r="AF101" s="821"/>
      <c r="AG101" s="821"/>
      <c r="AH101" s="813"/>
      <c r="AI101" s="813"/>
      <c r="AJ101" s="813"/>
      <c r="AK101" s="813"/>
      <c r="AL101" s="814"/>
      <c r="AM101" s="622" t="str">
        <f t="shared" ref="AM101" si="2">IF(F101="","",A101)</f>
        <v/>
      </c>
      <c r="AN101" s="623"/>
      <c r="AO101" s="623"/>
      <c r="AP101" s="624"/>
      <c r="AQ101" s="145"/>
      <c r="AR101" s="247"/>
      <c r="AS101" s="136"/>
      <c r="AU101" s="222" t="s">
        <v>113</v>
      </c>
      <c r="AV101" s="222" t="s">
        <v>204</v>
      </c>
      <c r="AW101" s="150" t="s">
        <v>203</v>
      </c>
      <c r="AX101" s="150" t="s">
        <v>205</v>
      </c>
      <c r="AY101" s="150" t="s">
        <v>206</v>
      </c>
      <c r="AZ101" s="1"/>
      <c r="BA101" s="120"/>
    </row>
    <row r="102" spans="1:53" ht="15" customHeight="1" x14ac:dyDescent="0.15">
      <c r="A102" s="628"/>
      <c r="B102" s="629"/>
      <c r="C102" s="629"/>
      <c r="D102" s="629"/>
      <c r="E102" s="630"/>
      <c r="F102" s="146"/>
      <c r="G102" s="147"/>
      <c r="H102" s="147"/>
      <c r="I102" s="147"/>
      <c r="J102" s="176"/>
      <c r="K102" s="176"/>
      <c r="L102" s="176"/>
      <c r="M102" s="176"/>
      <c r="N102" s="176"/>
      <c r="O102" s="176"/>
      <c r="P102" s="164" t="s">
        <v>152</v>
      </c>
      <c r="Q102" s="633" t="str">
        <f>IF(F101="","",VLOOKUP(F101,#REF!,2,0))</f>
        <v/>
      </c>
      <c r="R102" s="633"/>
      <c r="S102" s="634"/>
      <c r="T102" s="223"/>
      <c r="U102" s="148"/>
      <c r="V102" s="815" t="e">
        <f>IF(OR($F101=#REF!,$F101=#REF!,$F101=#REF!),VLOOKUP($F101,$AU$96:$AY$101,4,0)&amp;"","")</f>
        <v>#REF!</v>
      </c>
      <c r="W102" s="816"/>
      <c r="X102" s="816"/>
      <c r="Y102" s="816"/>
      <c r="Z102" s="817"/>
      <c r="AA102" s="817"/>
      <c r="AB102" s="817"/>
      <c r="AC102" s="818"/>
      <c r="AD102" s="629" t="e">
        <f>IF(OR($F101=#REF!,$F101=#REF!,$F101=#REF!),VLOOKUP($F101,$AU$96:$AY$101,5,0)&amp;"","")</f>
        <v>#REF!</v>
      </c>
      <c r="AE102" s="629"/>
      <c r="AF102" s="629"/>
      <c r="AG102" s="629"/>
      <c r="AH102" s="817"/>
      <c r="AI102" s="817"/>
      <c r="AJ102" s="817"/>
      <c r="AK102" s="817"/>
      <c r="AL102" s="819"/>
      <c r="AM102" s="645"/>
      <c r="AN102" s="646"/>
      <c r="AO102" s="646"/>
      <c r="AP102" s="647"/>
      <c r="AQ102" s="145"/>
      <c r="AR102" s="247"/>
      <c r="AS102" s="136"/>
      <c r="AW102" s="1"/>
      <c r="AX102" s="1"/>
      <c r="AY102" s="1"/>
      <c r="AZ102" s="1"/>
      <c r="BA102" s="120"/>
    </row>
    <row r="103" spans="1:53" ht="22.5" customHeight="1" x14ac:dyDescent="0.35">
      <c r="A103" s="806" t="str">
        <f>IF(F103="","",S70)</f>
        <v/>
      </c>
      <c r="B103" s="807"/>
      <c r="C103" s="807"/>
      <c r="D103" s="807"/>
      <c r="E103" s="808"/>
      <c r="F103" s="473" t="str">
        <f>IF($L$68&gt;=2,VLOOKUP($O$72,#REF!,2,0),"")</f>
        <v/>
      </c>
      <c r="G103" s="474"/>
      <c r="H103" s="474"/>
      <c r="I103" s="474"/>
      <c r="J103" s="474"/>
      <c r="K103" s="474"/>
      <c r="L103" s="474"/>
      <c r="M103" s="474"/>
      <c r="N103" s="474"/>
      <c r="O103" s="474"/>
      <c r="P103" s="474"/>
      <c r="Q103" s="474"/>
      <c r="R103" s="474"/>
      <c r="S103" s="475"/>
      <c r="T103" s="809" t="str">
        <f>IF(F103="","","1")</f>
        <v/>
      </c>
      <c r="U103" s="810"/>
      <c r="V103" s="820" t="e">
        <f>IF(OR($F103=#REF!,$F103=#REF!,$F103=#REF!),VLOOKUP($F103,$AU$96:$AY$101,2,0),"")</f>
        <v>#REF!</v>
      </c>
      <c r="W103" s="821"/>
      <c r="X103" s="821"/>
      <c r="Y103" s="821"/>
      <c r="Z103" s="813"/>
      <c r="AA103" s="813"/>
      <c r="AB103" s="813"/>
      <c r="AC103" s="822"/>
      <c r="AD103" s="823" t="e">
        <f>IF(OR($F103=#REF!,$F103=#REF!,$F103=#REF!),VLOOKUP($F103,$AU$96:$AY$101,3,0),"")</f>
        <v>#REF!</v>
      </c>
      <c r="AE103" s="821"/>
      <c r="AF103" s="821"/>
      <c r="AG103" s="821"/>
      <c r="AH103" s="813"/>
      <c r="AI103" s="813"/>
      <c r="AJ103" s="813"/>
      <c r="AK103" s="813"/>
      <c r="AL103" s="814"/>
      <c r="AM103" s="622" t="str">
        <f t="shared" ref="AM103" si="3">IF(F103="","",A103)</f>
        <v/>
      </c>
      <c r="AN103" s="623"/>
      <c r="AO103" s="623"/>
      <c r="AP103" s="624"/>
      <c r="AQ103" s="145"/>
      <c r="AR103" s="247"/>
      <c r="AS103" s="136"/>
      <c r="AW103" s="1"/>
      <c r="AX103" s="87"/>
      <c r="AZ103" s="1"/>
      <c r="BA103" s="120"/>
    </row>
    <row r="104" spans="1:53" ht="15" customHeight="1" x14ac:dyDescent="0.15">
      <c r="A104" s="628"/>
      <c r="B104" s="629"/>
      <c r="C104" s="629"/>
      <c r="D104" s="629"/>
      <c r="E104" s="630"/>
      <c r="F104" s="146"/>
      <c r="G104" s="147"/>
      <c r="H104" s="147"/>
      <c r="I104" s="147"/>
      <c r="J104" s="176"/>
      <c r="K104" s="176"/>
      <c r="L104" s="176"/>
      <c r="M104" s="176"/>
      <c r="N104" s="176"/>
      <c r="O104" s="176"/>
      <c r="P104" s="164" t="s">
        <v>152</v>
      </c>
      <c r="Q104" s="633" t="str">
        <f>IF(F103="","",VLOOKUP(F103,#REF!,2,0))</f>
        <v/>
      </c>
      <c r="R104" s="633"/>
      <c r="S104" s="634"/>
      <c r="T104" s="223"/>
      <c r="U104" s="148"/>
      <c r="V104" s="815" t="e">
        <f>IF(OR($F103=#REF!,$F103=#REF!,$F103=#REF!),VLOOKUP($F103,$AU$96:$AY$101,4,0)&amp;"","")</f>
        <v>#REF!</v>
      </c>
      <c r="W104" s="816"/>
      <c r="X104" s="816"/>
      <c r="Y104" s="816"/>
      <c r="Z104" s="817"/>
      <c r="AA104" s="817"/>
      <c r="AB104" s="817"/>
      <c r="AC104" s="818"/>
      <c r="AD104" s="629" t="e">
        <f>IF(OR($F103=#REF!,$F103=#REF!,$F103=#REF!),VLOOKUP($F103,$AU$96:$AY$101,5,0)&amp;"","")</f>
        <v>#REF!</v>
      </c>
      <c r="AE104" s="629"/>
      <c r="AF104" s="629"/>
      <c r="AG104" s="629"/>
      <c r="AH104" s="817"/>
      <c r="AI104" s="817"/>
      <c r="AJ104" s="817"/>
      <c r="AK104" s="817"/>
      <c r="AL104" s="819"/>
      <c r="AM104" s="645"/>
      <c r="AN104" s="646"/>
      <c r="AO104" s="646"/>
      <c r="AP104" s="647"/>
      <c r="AQ104" s="145"/>
      <c r="AR104" s="247"/>
      <c r="AS104" s="136"/>
      <c r="AW104" s="1"/>
      <c r="AX104" s="87"/>
      <c r="AZ104" s="1"/>
      <c r="BA104" s="1"/>
    </row>
    <row r="105" spans="1:53" ht="22.5" customHeight="1" x14ac:dyDescent="0.35">
      <c r="A105" s="806" t="str">
        <f>IF(F105="","",S73)</f>
        <v/>
      </c>
      <c r="B105" s="807"/>
      <c r="C105" s="807"/>
      <c r="D105" s="807"/>
      <c r="E105" s="808"/>
      <c r="F105" s="473" t="str">
        <f>IF($L$68&gt;=3,VLOOKUP($O$75,#REF!,2,0),"")</f>
        <v/>
      </c>
      <c r="G105" s="474"/>
      <c r="H105" s="474"/>
      <c r="I105" s="474"/>
      <c r="J105" s="474"/>
      <c r="K105" s="474"/>
      <c r="L105" s="474"/>
      <c r="M105" s="474"/>
      <c r="N105" s="474"/>
      <c r="O105" s="474"/>
      <c r="P105" s="474"/>
      <c r="Q105" s="474"/>
      <c r="R105" s="474"/>
      <c r="S105" s="475"/>
      <c r="T105" s="809" t="str">
        <f>IF(F105="","","1")</f>
        <v/>
      </c>
      <c r="U105" s="810"/>
      <c r="V105" s="820" t="e">
        <f>IF(OR($F105=#REF!,$F105=#REF!,$F105=#REF!),VLOOKUP($F105,$AU$96:$AY$101,2,0),"")</f>
        <v>#REF!</v>
      </c>
      <c r="W105" s="821"/>
      <c r="X105" s="821"/>
      <c r="Y105" s="821"/>
      <c r="Z105" s="813"/>
      <c r="AA105" s="813"/>
      <c r="AB105" s="813"/>
      <c r="AC105" s="822"/>
      <c r="AD105" s="823" t="e">
        <f>IF(OR($F105=#REF!,$F105=#REF!,$F105=#REF!),VLOOKUP($F105,$AU$96:$AY$101,3,0),"")</f>
        <v>#REF!</v>
      </c>
      <c r="AE105" s="821"/>
      <c r="AF105" s="821"/>
      <c r="AG105" s="821"/>
      <c r="AH105" s="813"/>
      <c r="AI105" s="813"/>
      <c r="AJ105" s="813"/>
      <c r="AK105" s="813"/>
      <c r="AL105" s="814"/>
      <c r="AM105" s="622" t="str">
        <f t="shared" ref="AM105" si="4">IF(F105="","",A105)</f>
        <v/>
      </c>
      <c r="AN105" s="623"/>
      <c r="AO105" s="623"/>
      <c r="AP105" s="624"/>
      <c r="AQ105" s="145"/>
      <c r="AR105" s="247"/>
      <c r="AS105" s="136"/>
      <c r="AW105" s="1"/>
      <c r="AX105" s="87"/>
      <c r="AZ105" s="1"/>
    </row>
    <row r="106" spans="1:53" ht="15" customHeight="1" x14ac:dyDescent="0.15">
      <c r="A106" s="628"/>
      <c r="B106" s="629"/>
      <c r="C106" s="629"/>
      <c r="D106" s="629"/>
      <c r="E106" s="630"/>
      <c r="F106" s="146"/>
      <c r="G106" s="147"/>
      <c r="H106" s="147"/>
      <c r="I106" s="147"/>
      <c r="J106" s="176"/>
      <c r="K106" s="176"/>
      <c r="L106" s="176"/>
      <c r="M106" s="176"/>
      <c r="N106" s="176"/>
      <c r="O106" s="176"/>
      <c r="P106" s="164" t="s">
        <v>152</v>
      </c>
      <c r="Q106" s="633" t="str">
        <f>IF(F105="","",VLOOKUP(F105,#REF!,2,0))</f>
        <v/>
      </c>
      <c r="R106" s="633"/>
      <c r="S106" s="634"/>
      <c r="T106" s="223"/>
      <c r="U106" s="148"/>
      <c r="V106" s="815" t="e">
        <f>IF(OR($F105=#REF!,$F105=#REF!,$F105=#REF!),VLOOKUP($F105,$AU$96:$AY$101,4,0)&amp;"","")</f>
        <v>#REF!</v>
      </c>
      <c r="W106" s="816"/>
      <c r="X106" s="816"/>
      <c r="Y106" s="816"/>
      <c r="Z106" s="817"/>
      <c r="AA106" s="817"/>
      <c r="AB106" s="817"/>
      <c r="AC106" s="818"/>
      <c r="AD106" s="629" t="e">
        <f>IF(OR($F105=#REF!,$F105=#REF!,$F105=#REF!),VLOOKUP($F105,$AU$96:$AY$101,5,0)&amp;"","")</f>
        <v>#REF!</v>
      </c>
      <c r="AE106" s="629"/>
      <c r="AF106" s="629"/>
      <c r="AG106" s="629"/>
      <c r="AH106" s="817"/>
      <c r="AI106" s="817"/>
      <c r="AJ106" s="817"/>
      <c r="AK106" s="817"/>
      <c r="AL106" s="819"/>
      <c r="AM106" s="645"/>
      <c r="AN106" s="646"/>
      <c r="AO106" s="646"/>
      <c r="AP106" s="647"/>
      <c r="AQ106" s="145"/>
      <c r="AR106" s="247"/>
      <c r="AS106" s="136"/>
      <c r="AW106" s="1"/>
      <c r="AX106" s="87"/>
      <c r="AZ106" s="1"/>
    </row>
    <row r="107" spans="1:53" ht="22.5" customHeight="1" x14ac:dyDescent="0.35">
      <c r="A107" s="806" t="str">
        <f>IF(F107="","",N89)</f>
        <v/>
      </c>
      <c r="B107" s="807"/>
      <c r="C107" s="807"/>
      <c r="D107" s="807"/>
      <c r="E107" s="808"/>
      <c r="F107" s="473" t="str">
        <f>IF($L$89&gt;=1,#REF!,"")</f>
        <v/>
      </c>
      <c r="G107" s="474"/>
      <c r="H107" s="474"/>
      <c r="I107" s="474"/>
      <c r="J107" s="474"/>
      <c r="K107" s="474"/>
      <c r="L107" s="474"/>
      <c r="M107" s="474"/>
      <c r="N107" s="474"/>
      <c r="O107" s="474"/>
      <c r="P107" s="474"/>
      <c r="Q107" s="474"/>
      <c r="R107" s="474"/>
      <c r="S107" s="475"/>
      <c r="T107" s="809" t="str">
        <f>IF(F107="","",$L$89)</f>
        <v/>
      </c>
      <c r="U107" s="810"/>
      <c r="V107" s="820" t="e">
        <f>IF($F107=#REF!,VLOOKUP($F107,$AU$96:$AY$101,2,0)&amp;"","")</f>
        <v>#REF!</v>
      </c>
      <c r="W107" s="821"/>
      <c r="X107" s="821"/>
      <c r="Y107" s="821"/>
      <c r="Z107" s="813"/>
      <c r="AA107" s="813"/>
      <c r="AB107" s="813"/>
      <c r="AC107" s="822"/>
      <c r="AD107" s="823" t="e">
        <f>IF($F107=#REF!,VLOOKUP($F107,$AU$96:$AY$101,3,0)&amp;"","")</f>
        <v>#REF!</v>
      </c>
      <c r="AE107" s="821"/>
      <c r="AF107" s="821"/>
      <c r="AG107" s="821"/>
      <c r="AH107" s="813"/>
      <c r="AI107" s="813"/>
      <c r="AJ107" s="813"/>
      <c r="AK107" s="813"/>
      <c r="AL107" s="814"/>
      <c r="AM107" s="622" t="str">
        <f t="shared" ref="AM107" si="5">IF(F107="","",A107)</f>
        <v/>
      </c>
      <c r="AN107" s="623"/>
      <c r="AO107" s="623"/>
      <c r="AP107" s="624"/>
      <c r="AQ107" s="145"/>
      <c r="AR107" s="247"/>
      <c r="AS107" s="136"/>
      <c r="AW107" s="1"/>
      <c r="AX107" s="87"/>
      <c r="AZ107" s="1"/>
    </row>
    <row r="108" spans="1:53" ht="15" customHeight="1" x14ac:dyDescent="0.15">
      <c r="A108" s="628"/>
      <c r="B108" s="629"/>
      <c r="C108" s="629"/>
      <c r="D108" s="629"/>
      <c r="E108" s="630"/>
      <c r="F108" s="146"/>
      <c r="G108" s="147"/>
      <c r="H108" s="147"/>
      <c r="I108" s="147"/>
      <c r="J108" s="176"/>
      <c r="K108" s="176"/>
      <c r="L108" s="176"/>
      <c r="M108" s="176"/>
      <c r="N108" s="176"/>
      <c r="O108" s="176"/>
      <c r="P108" s="164" t="s">
        <v>152</v>
      </c>
      <c r="Q108" s="633" t="str">
        <f>IF(F107="","",VLOOKUP(F107,#REF!,2,0))</f>
        <v/>
      </c>
      <c r="R108" s="633"/>
      <c r="S108" s="634"/>
      <c r="T108" s="223"/>
      <c r="U108" s="148"/>
      <c r="V108" s="815" t="e">
        <f>IF($F107=#REF!,VLOOKUP($F107,$AU$96:$AY$101,4,0)&amp;"","")</f>
        <v>#REF!</v>
      </c>
      <c r="W108" s="816"/>
      <c r="X108" s="816"/>
      <c r="Y108" s="816"/>
      <c r="Z108" s="817"/>
      <c r="AA108" s="817"/>
      <c r="AB108" s="817"/>
      <c r="AC108" s="818"/>
      <c r="AD108" s="629" t="e">
        <f>IF($F107=#REF!,VLOOKUP($F107,$AU$96:$AY$101,5,0)&amp;"","")</f>
        <v>#REF!</v>
      </c>
      <c r="AE108" s="629"/>
      <c r="AF108" s="629"/>
      <c r="AG108" s="629"/>
      <c r="AH108" s="817"/>
      <c r="AI108" s="817"/>
      <c r="AJ108" s="817"/>
      <c r="AK108" s="817"/>
      <c r="AL108" s="819"/>
      <c r="AM108" s="645"/>
      <c r="AN108" s="646"/>
      <c r="AO108" s="646"/>
      <c r="AP108" s="647"/>
      <c r="AQ108" s="145"/>
      <c r="AR108" s="247"/>
      <c r="AS108" s="136"/>
      <c r="AW108" s="1"/>
      <c r="AX108" s="87"/>
      <c r="AZ108" s="1"/>
    </row>
    <row r="109" spans="1:53" ht="22.5" customHeight="1" x14ac:dyDescent="0.35">
      <c r="A109" s="806" t="str">
        <f>IF(F109="","",N93)</f>
        <v/>
      </c>
      <c r="B109" s="807"/>
      <c r="C109" s="807"/>
      <c r="D109" s="807"/>
      <c r="E109" s="808"/>
      <c r="F109" s="473" t="str">
        <f>IF($L$93&gt;=1,#REF!,"")</f>
        <v/>
      </c>
      <c r="G109" s="474"/>
      <c r="H109" s="474"/>
      <c r="I109" s="474"/>
      <c r="J109" s="474"/>
      <c r="K109" s="474"/>
      <c r="L109" s="474"/>
      <c r="M109" s="474"/>
      <c r="N109" s="474"/>
      <c r="O109" s="474"/>
      <c r="P109" s="474"/>
      <c r="Q109" s="474"/>
      <c r="R109" s="474"/>
      <c r="S109" s="475"/>
      <c r="T109" s="809" t="str">
        <f>IF(F109="","",$L93)</f>
        <v/>
      </c>
      <c r="U109" s="810"/>
      <c r="V109" s="820" t="e">
        <f>IF($F109=#REF!,VLOOKUP($F109,$AU$96:$AY$101,2,0)&amp;"","")</f>
        <v>#REF!</v>
      </c>
      <c r="W109" s="821"/>
      <c r="X109" s="821"/>
      <c r="Y109" s="821"/>
      <c r="Z109" s="813"/>
      <c r="AA109" s="813"/>
      <c r="AB109" s="813"/>
      <c r="AC109" s="822"/>
      <c r="AD109" s="823" t="e">
        <f>IF($F109=#REF!,VLOOKUP($F109,$AU$96:$AY$101,3,0)&amp;"","")</f>
        <v>#REF!</v>
      </c>
      <c r="AE109" s="821"/>
      <c r="AF109" s="821"/>
      <c r="AG109" s="821"/>
      <c r="AH109" s="813"/>
      <c r="AI109" s="813"/>
      <c r="AJ109" s="813"/>
      <c r="AK109" s="813"/>
      <c r="AL109" s="814"/>
      <c r="AM109" s="622" t="str">
        <f t="shared" ref="AM109" si="6">IF(F109="","",A109)</f>
        <v/>
      </c>
      <c r="AN109" s="623"/>
      <c r="AO109" s="623"/>
      <c r="AP109" s="624"/>
      <c r="AQ109" s="145"/>
      <c r="AR109" s="247"/>
      <c r="AS109" s="136"/>
      <c r="AW109" s="1"/>
      <c r="AX109" s="87"/>
      <c r="AZ109" s="1"/>
    </row>
    <row r="110" spans="1:53" ht="15" customHeight="1" x14ac:dyDescent="0.15">
      <c r="A110" s="628"/>
      <c r="B110" s="629"/>
      <c r="C110" s="629"/>
      <c r="D110" s="629"/>
      <c r="E110" s="630"/>
      <c r="F110" s="146"/>
      <c r="G110" s="147"/>
      <c r="H110" s="147"/>
      <c r="I110" s="147"/>
      <c r="J110" s="176"/>
      <c r="K110" s="176"/>
      <c r="L110" s="176"/>
      <c r="M110" s="176"/>
      <c r="N110" s="176"/>
      <c r="O110" s="176"/>
      <c r="P110" s="164" t="s">
        <v>152</v>
      </c>
      <c r="Q110" s="633" t="str">
        <f>IF(F109="","",VLOOKUP(F109,#REF!,2,0))</f>
        <v/>
      </c>
      <c r="R110" s="633"/>
      <c r="S110" s="634"/>
      <c r="T110" s="223"/>
      <c r="U110" s="148"/>
      <c r="V110" s="815" t="e">
        <f>IF($F109=#REF!,VLOOKUP($F109,$AU$96:$AY$101,4,0)&amp;"","")</f>
        <v>#REF!</v>
      </c>
      <c r="W110" s="816"/>
      <c r="X110" s="816"/>
      <c r="Y110" s="816"/>
      <c r="Z110" s="817"/>
      <c r="AA110" s="817"/>
      <c r="AB110" s="817"/>
      <c r="AC110" s="818"/>
      <c r="AD110" s="629" t="e">
        <f>IF($F109=#REF!,VLOOKUP($F109,$AU$96:$AY$101,5,0)&amp;"","")</f>
        <v>#REF!</v>
      </c>
      <c r="AE110" s="629"/>
      <c r="AF110" s="629"/>
      <c r="AG110" s="629"/>
      <c r="AH110" s="817"/>
      <c r="AI110" s="817"/>
      <c r="AJ110" s="817"/>
      <c r="AK110" s="817"/>
      <c r="AL110" s="819"/>
      <c r="AM110" s="645"/>
      <c r="AN110" s="646"/>
      <c r="AO110" s="646"/>
      <c r="AP110" s="647"/>
      <c r="AQ110" s="145"/>
      <c r="AR110" s="247"/>
      <c r="AS110" s="136"/>
      <c r="AW110" s="1"/>
      <c r="AX110" s="87"/>
      <c r="AZ110" s="1"/>
    </row>
    <row r="111" spans="1:53" ht="11.25" customHeight="1" x14ac:dyDescent="0.15">
      <c r="A111" s="69"/>
      <c r="B111" s="69"/>
      <c r="C111" s="69"/>
      <c r="D111" s="69"/>
      <c r="E111" s="69"/>
      <c r="F111" s="69"/>
      <c r="G111" s="69"/>
      <c r="H111" s="69"/>
      <c r="I111" s="69"/>
      <c r="J111" s="69"/>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112"/>
      <c r="AR111" s="247"/>
      <c r="AS111" s="136"/>
      <c r="AW111" s="1"/>
      <c r="AX111" s="87"/>
      <c r="AZ111" s="1"/>
      <c r="BA111" s="1"/>
    </row>
    <row r="112" spans="1:53" s="46" customFormat="1" ht="15" customHeight="1" x14ac:dyDescent="0.15">
      <c r="A112" s="65" t="e">
        <f>IF($AU$1=#REF!,"　[5]-3.　オプション","オプション")</f>
        <v>#REF!</v>
      </c>
      <c r="B112" s="66"/>
      <c r="C112" s="66"/>
      <c r="D112" s="66"/>
      <c r="E112" s="66"/>
      <c r="F112" s="66"/>
      <c r="G112" s="66"/>
      <c r="H112" s="66"/>
      <c r="I112" s="66"/>
      <c r="J112" s="66"/>
      <c r="K112" s="66"/>
      <c r="L112" s="66"/>
      <c r="M112" s="66"/>
      <c r="N112" s="66"/>
      <c r="O112" s="66"/>
      <c r="P112" s="66"/>
      <c r="Q112" s="66"/>
      <c r="R112" s="66"/>
      <c r="S112" s="66"/>
      <c r="T112" s="66"/>
      <c r="U112" s="66"/>
      <c r="V112" s="71"/>
      <c r="W112" s="71"/>
      <c r="X112" s="71"/>
      <c r="Y112" s="71"/>
      <c r="Z112" s="71"/>
      <c r="AA112" s="71"/>
      <c r="AB112" s="71"/>
      <c r="AC112" s="71"/>
      <c r="AD112" s="71"/>
      <c r="AE112" s="71"/>
      <c r="AF112" s="71"/>
      <c r="AG112" s="71"/>
      <c r="AH112" s="71"/>
      <c r="AI112" s="71"/>
      <c r="AJ112" s="71"/>
      <c r="AK112" s="71"/>
      <c r="AL112" s="66"/>
      <c r="AM112" s="71"/>
      <c r="AN112" s="71"/>
      <c r="AO112" s="71"/>
      <c r="AP112" s="72"/>
      <c r="AQ112" s="175"/>
      <c r="AR112" s="247"/>
      <c r="AS112" s="136"/>
      <c r="AT112" s="33"/>
      <c r="AU112" s="120"/>
      <c r="AV112" s="120"/>
      <c r="AW112" s="1"/>
      <c r="AX112" s="87"/>
      <c r="AY112" s="120"/>
      <c r="AZ112" s="1"/>
      <c r="BA112" s="33"/>
    </row>
    <row r="113" spans="1:53" s="46" customFormat="1" ht="15" customHeight="1" x14ac:dyDescent="0.15">
      <c r="A113" s="116"/>
      <c r="B113" s="114" t="e">
        <f>IF($AU$1=#REF!,"データ移行用ラック","データ移行用ラック")</f>
        <v>#REF!</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8"/>
      <c r="AM113" s="116"/>
      <c r="AN113" s="117"/>
      <c r="AO113" s="117"/>
      <c r="AP113" s="118"/>
      <c r="AQ113" s="175"/>
      <c r="AR113" s="247"/>
      <c r="AS113" s="136"/>
      <c r="AT113" s="33"/>
      <c r="AU113" s="120"/>
      <c r="AV113" s="120"/>
      <c r="AW113" s="1"/>
      <c r="AX113" s="87"/>
      <c r="AY113" s="120"/>
      <c r="AZ113" s="1"/>
      <c r="BA113" s="33"/>
    </row>
    <row r="114" spans="1:53" ht="15" customHeight="1" x14ac:dyDescent="0.15">
      <c r="A114" s="795" t="e">
        <f>IF($AU$1=#REF!,"ご利用開始希望日","ご利用開始日/契約番号")</f>
        <v>#REF!</v>
      </c>
      <c r="B114" s="796"/>
      <c r="C114" s="796"/>
      <c r="D114" s="796"/>
      <c r="E114" s="797"/>
      <c r="F114" s="795" t="s">
        <v>118</v>
      </c>
      <c r="G114" s="796"/>
      <c r="H114" s="796"/>
      <c r="I114" s="796"/>
      <c r="J114" s="796"/>
      <c r="K114" s="796"/>
      <c r="L114" s="796"/>
      <c r="M114" s="796"/>
      <c r="N114" s="796"/>
      <c r="O114" s="796"/>
      <c r="P114" s="796"/>
      <c r="Q114" s="796"/>
      <c r="R114" s="796"/>
      <c r="S114" s="796"/>
      <c r="T114" s="795" t="s">
        <v>99</v>
      </c>
      <c r="U114" s="797"/>
      <c r="V114" s="796" t="s">
        <v>119</v>
      </c>
      <c r="W114" s="796"/>
      <c r="X114" s="796"/>
      <c r="Y114" s="796"/>
      <c r="Z114" s="795" t="s">
        <v>120</v>
      </c>
      <c r="AA114" s="796"/>
      <c r="AB114" s="796"/>
      <c r="AC114" s="796"/>
      <c r="AD114" s="796"/>
      <c r="AE114" s="796"/>
      <c r="AF114" s="796"/>
      <c r="AG114" s="796"/>
      <c r="AH114" s="797"/>
      <c r="AI114" s="796" t="s">
        <v>117</v>
      </c>
      <c r="AJ114" s="796"/>
      <c r="AK114" s="796"/>
      <c r="AL114" s="797"/>
      <c r="AM114" s="531" t="s">
        <v>142</v>
      </c>
      <c r="AN114" s="532"/>
      <c r="AO114" s="532"/>
      <c r="AP114" s="529"/>
      <c r="AQ114" s="73"/>
      <c r="AR114" s="247"/>
      <c r="AS114" s="136"/>
      <c r="AW114" s="1"/>
      <c r="AX114" s="87"/>
      <c r="AZ114" s="1"/>
    </row>
    <row r="115" spans="1:53" ht="22.5" customHeight="1" x14ac:dyDescent="0.35">
      <c r="A115" s="806"/>
      <c r="B115" s="807"/>
      <c r="C115" s="807"/>
      <c r="D115" s="807"/>
      <c r="E115" s="808"/>
      <c r="F115" s="473"/>
      <c r="G115" s="474"/>
      <c r="H115" s="474"/>
      <c r="I115" s="474"/>
      <c r="J115" s="474"/>
      <c r="K115" s="474"/>
      <c r="L115" s="474"/>
      <c r="M115" s="474"/>
      <c r="N115" s="474"/>
      <c r="O115" s="474"/>
      <c r="P115" s="474"/>
      <c r="Q115" s="474"/>
      <c r="R115" s="474"/>
      <c r="S115" s="475"/>
      <c r="T115" s="809"/>
      <c r="U115" s="810"/>
      <c r="V115" s="824"/>
      <c r="W115" s="825"/>
      <c r="X115" s="825"/>
      <c r="Y115" s="826"/>
      <c r="Z115" s="806" t="str">
        <f>IF($A8="","",$A115)</f>
        <v/>
      </c>
      <c r="AA115" s="807"/>
      <c r="AB115" s="807"/>
      <c r="AC115" s="807"/>
      <c r="AD115" s="132" t="s">
        <v>121</v>
      </c>
      <c r="AE115" s="827"/>
      <c r="AF115" s="827"/>
      <c r="AG115" s="827"/>
      <c r="AH115" s="828"/>
      <c r="AI115" s="829"/>
      <c r="AJ115" s="830"/>
      <c r="AK115" s="830"/>
      <c r="AL115" s="831"/>
      <c r="AM115" s="622" t="str">
        <f>IF(F115="","",A115)</f>
        <v/>
      </c>
      <c r="AN115" s="623"/>
      <c r="AO115" s="623"/>
      <c r="AP115" s="624"/>
      <c r="AQ115" s="145"/>
      <c r="AR115" s="247"/>
      <c r="AS115" s="136"/>
      <c r="AW115" s="1"/>
      <c r="AX115" s="87"/>
      <c r="AZ115" s="1"/>
    </row>
    <row r="116" spans="1:53" ht="15" customHeight="1" x14ac:dyDescent="0.15">
      <c r="A116" s="628"/>
      <c r="B116" s="629"/>
      <c r="C116" s="629"/>
      <c r="D116" s="629"/>
      <c r="E116" s="630"/>
      <c r="F116" s="146"/>
      <c r="G116" s="147"/>
      <c r="H116" s="147"/>
      <c r="I116" s="147"/>
      <c r="J116" s="176"/>
      <c r="K116" s="176"/>
      <c r="L116" s="176"/>
      <c r="M116" s="176"/>
      <c r="N116" s="176"/>
      <c r="O116" s="176"/>
      <c r="P116" s="164" t="s">
        <v>152</v>
      </c>
      <c r="Q116" s="633" t="str">
        <f>IF(F115="","",VLOOKUP(F115,#REF!,2,0))</f>
        <v/>
      </c>
      <c r="R116" s="633"/>
      <c r="S116" s="634"/>
      <c r="T116" s="223"/>
      <c r="U116" s="148"/>
      <c r="V116" s="149"/>
      <c r="W116" s="224"/>
      <c r="X116" s="224"/>
      <c r="Y116" s="224"/>
      <c r="Z116" s="223"/>
      <c r="AA116" s="177"/>
      <c r="AB116" s="177"/>
      <c r="AC116" s="177"/>
      <c r="AD116" s="177"/>
      <c r="AE116" s="177"/>
      <c r="AF116" s="177"/>
      <c r="AG116" s="177"/>
      <c r="AH116" s="148"/>
      <c r="AI116" s="177"/>
      <c r="AJ116" s="177"/>
      <c r="AK116" s="177"/>
      <c r="AL116" s="148"/>
      <c r="AM116" s="645"/>
      <c r="AN116" s="646"/>
      <c r="AO116" s="646"/>
      <c r="AP116" s="647"/>
      <c r="AQ116" s="145"/>
      <c r="AR116" s="247"/>
      <c r="AS116" s="136"/>
      <c r="AW116" s="1"/>
      <c r="AX116" s="87"/>
      <c r="AZ116" s="1"/>
    </row>
    <row r="117" spans="1:53" ht="11.25" customHeight="1" x14ac:dyDescent="0.15">
      <c r="A117" s="69"/>
      <c r="B117" s="69"/>
      <c r="C117" s="69"/>
      <c r="D117" s="69"/>
      <c r="E117" s="69"/>
      <c r="F117" s="69"/>
      <c r="G117" s="69"/>
      <c r="H117" s="69"/>
      <c r="I117" s="69"/>
      <c r="J117" s="69"/>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112"/>
      <c r="AR117" s="247"/>
      <c r="AS117" s="136"/>
      <c r="AW117" s="1"/>
      <c r="AX117" s="87"/>
      <c r="AZ117" s="1"/>
    </row>
    <row r="118" spans="1:53" s="46" customFormat="1" ht="15" customHeight="1" x14ac:dyDescent="0.15">
      <c r="A118" s="65" t="s">
        <v>159</v>
      </c>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175"/>
      <c r="AR118" s="247"/>
      <c r="AS118" s="136"/>
      <c r="AT118" s="33"/>
      <c r="AU118" s="120"/>
      <c r="AV118" s="120"/>
      <c r="AW118" s="1"/>
      <c r="AX118" s="87"/>
      <c r="AY118" s="120"/>
      <c r="AZ118" s="1"/>
      <c r="BA118" s="33"/>
    </row>
    <row r="119" spans="1:53" ht="15" customHeight="1" x14ac:dyDescent="0.15">
      <c r="A119" s="795" t="s">
        <v>151</v>
      </c>
      <c r="B119" s="796"/>
      <c r="C119" s="796"/>
      <c r="D119" s="796"/>
      <c r="E119" s="797"/>
      <c r="F119" s="795" t="s">
        <v>118</v>
      </c>
      <c r="G119" s="796"/>
      <c r="H119" s="796"/>
      <c r="I119" s="796"/>
      <c r="J119" s="796"/>
      <c r="K119" s="796"/>
      <c r="L119" s="796"/>
      <c r="M119" s="796"/>
      <c r="N119" s="796"/>
      <c r="O119" s="796"/>
      <c r="P119" s="796"/>
      <c r="Q119" s="796"/>
      <c r="R119" s="796"/>
      <c r="S119" s="796"/>
      <c r="T119" s="795" t="s">
        <v>99</v>
      </c>
      <c r="U119" s="797"/>
      <c r="V119" s="795" t="s">
        <v>117</v>
      </c>
      <c r="W119" s="796"/>
      <c r="X119" s="796"/>
      <c r="Y119" s="796"/>
      <c r="Z119" s="796"/>
      <c r="AA119" s="796"/>
      <c r="AB119" s="796"/>
      <c r="AC119" s="796"/>
      <c r="AD119" s="796"/>
      <c r="AE119" s="796"/>
      <c r="AF119" s="796"/>
      <c r="AG119" s="796"/>
      <c r="AH119" s="796"/>
      <c r="AI119" s="796"/>
      <c r="AJ119" s="796"/>
      <c r="AK119" s="796"/>
      <c r="AL119" s="797"/>
      <c r="AM119" s="531" t="s">
        <v>142</v>
      </c>
      <c r="AN119" s="532"/>
      <c r="AO119" s="532"/>
      <c r="AP119" s="529"/>
      <c r="AQ119" s="73"/>
      <c r="AR119" s="247"/>
      <c r="AS119" s="136"/>
      <c r="AW119" s="1"/>
      <c r="AX119" s="87"/>
      <c r="AZ119" s="1"/>
    </row>
    <row r="120" spans="1:53" ht="22.5" customHeight="1" x14ac:dyDescent="0.35">
      <c r="A120" s="806" t="str">
        <f>IF(AW131="","",AW131)</f>
        <v/>
      </c>
      <c r="B120" s="807"/>
      <c r="C120" s="807"/>
      <c r="D120" s="807"/>
      <c r="E120" s="808"/>
      <c r="F120" s="473" t="str">
        <f>IF(AU131="","",AU131)</f>
        <v/>
      </c>
      <c r="G120" s="474"/>
      <c r="H120" s="474"/>
      <c r="I120" s="474"/>
      <c r="J120" s="474"/>
      <c r="K120" s="474"/>
      <c r="L120" s="474"/>
      <c r="M120" s="474"/>
      <c r="N120" s="474"/>
      <c r="O120" s="474"/>
      <c r="P120" s="474"/>
      <c r="Q120" s="474"/>
      <c r="R120" s="474"/>
      <c r="S120" s="475"/>
      <c r="T120" s="809" t="str">
        <f>IF(AV131="","",AV131)</f>
        <v/>
      </c>
      <c r="U120" s="810"/>
      <c r="V120" s="832"/>
      <c r="W120" s="833"/>
      <c r="X120" s="833"/>
      <c r="Y120" s="833"/>
      <c r="Z120" s="833"/>
      <c r="AA120" s="833"/>
      <c r="AB120" s="833"/>
      <c r="AC120" s="833"/>
      <c r="AD120" s="833"/>
      <c r="AE120" s="833"/>
      <c r="AF120" s="833"/>
      <c r="AG120" s="833"/>
      <c r="AH120" s="833"/>
      <c r="AI120" s="833"/>
      <c r="AJ120" s="833"/>
      <c r="AK120" s="833"/>
      <c r="AL120" s="834"/>
      <c r="AM120" s="622" t="str">
        <f>IF(F120="","",A120)</f>
        <v/>
      </c>
      <c r="AN120" s="623"/>
      <c r="AO120" s="623"/>
      <c r="AP120" s="624"/>
      <c r="AQ120" s="145"/>
      <c r="AR120" s="247"/>
      <c r="AS120" s="136"/>
      <c r="AW120" s="1"/>
      <c r="AZ120" s="1"/>
    </row>
    <row r="121" spans="1:53" ht="15" customHeight="1" x14ac:dyDescent="0.15">
      <c r="A121" s="628"/>
      <c r="B121" s="629"/>
      <c r="C121" s="629"/>
      <c r="D121" s="629"/>
      <c r="E121" s="630"/>
      <c r="F121" s="146"/>
      <c r="G121" s="147"/>
      <c r="H121" s="147"/>
      <c r="I121" s="147"/>
      <c r="J121" s="176"/>
      <c r="K121" s="176"/>
      <c r="L121" s="176"/>
      <c r="M121" s="176"/>
      <c r="N121" s="176"/>
      <c r="O121" s="176"/>
      <c r="P121" s="164" t="s">
        <v>152</v>
      </c>
      <c r="Q121" s="633" t="str">
        <f>IF(F120="","",VLOOKUP(F120,#REF!,2,0))</f>
        <v/>
      </c>
      <c r="R121" s="633"/>
      <c r="S121" s="634"/>
      <c r="T121" s="223"/>
      <c r="U121" s="148"/>
      <c r="V121" s="149"/>
      <c r="W121" s="224"/>
      <c r="X121" s="224"/>
      <c r="Y121" s="224"/>
      <c r="Z121" s="224"/>
      <c r="AA121" s="177"/>
      <c r="AB121" s="177"/>
      <c r="AC121" s="177"/>
      <c r="AD121" s="177"/>
      <c r="AE121" s="177"/>
      <c r="AF121" s="177"/>
      <c r="AG121" s="177"/>
      <c r="AH121" s="177"/>
      <c r="AI121" s="177"/>
      <c r="AJ121" s="177"/>
      <c r="AK121" s="177"/>
      <c r="AL121" s="148"/>
      <c r="AM121" s="645"/>
      <c r="AN121" s="646"/>
      <c r="AO121" s="646"/>
      <c r="AP121" s="647"/>
      <c r="AQ121" s="145"/>
      <c r="AR121" s="247"/>
      <c r="AS121" s="136"/>
      <c r="AW121" s="1"/>
      <c r="AZ121" s="1"/>
    </row>
    <row r="122" spans="1:53" ht="22.5" customHeight="1" x14ac:dyDescent="0.35">
      <c r="A122" s="806" t="str">
        <f>IF(AW132="","",AW132)</f>
        <v/>
      </c>
      <c r="B122" s="807"/>
      <c r="C122" s="807"/>
      <c r="D122" s="807"/>
      <c r="E122" s="808"/>
      <c r="F122" s="473" t="str">
        <f>IF(AU132="","",AU132)</f>
        <v/>
      </c>
      <c r="G122" s="474"/>
      <c r="H122" s="474"/>
      <c r="I122" s="474"/>
      <c r="J122" s="474"/>
      <c r="K122" s="474"/>
      <c r="L122" s="474"/>
      <c r="M122" s="474"/>
      <c r="N122" s="474"/>
      <c r="O122" s="474"/>
      <c r="P122" s="474"/>
      <c r="Q122" s="474"/>
      <c r="R122" s="474"/>
      <c r="S122" s="475"/>
      <c r="T122" s="809" t="str">
        <f>IF(AV132="","",AV132)</f>
        <v/>
      </c>
      <c r="U122" s="810"/>
      <c r="V122" s="832"/>
      <c r="W122" s="833"/>
      <c r="X122" s="833"/>
      <c r="Y122" s="833"/>
      <c r="Z122" s="833"/>
      <c r="AA122" s="833"/>
      <c r="AB122" s="833"/>
      <c r="AC122" s="833"/>
      <c r="AD122" s="833"/>
      <c r="AE122" s="833"/>
      <c r="AF122" s="833"/>
      <c r="AG122" s="833"/>
      <c r="AH122" s="833"/>
      <c r="AI122" s="833"/>
      <c r="AJ122" s="833"/>
      <c r="AK122" s="833"/>
      <c r="AL122" s="834"/>
      <c r="AM122" s="622" t="str">
        <f>IF(F122="","",A122)</f>
        <v/>
      </c>
      <c r="AN122" s="623"/>
      <c r="AO122" s="623"/>
      <c r="AP122" s="624"/>
      <c r="AQ122" s="145"/>
      <c r="AR122" s="247"/>
      <c r="AS122" s="136"/>
      <c r="AZ122" s="1"/>
    </row>
    <row r="123" spans="1:53" ht="15" customHeight="1" x14ac:dyDescent="0.15">
      <c r="A123" s="628"/>
      <c r="B123" s="629"/>
      <c r="C123" s="629"/>
      <c r="D123" s="629"/>
      <c r="E123" s="630"/>
      <c r="F123" s="146"/>
      <c r="G123" s="147"/>
      <c r="H123" s="147"/>
      <c r="I123" s="147"/>
      <c r="J123" s="176"/>
      <c r="K123" s="176"/>
      <c r="L123" s="176"/>
      <c r="M123" s="176"/>
      <c r="N123" s="176"/>
      <c r="O123" s="176"/>
      <c r="P123" s="164" t="s">
        <v>152</v>
      </c>
      <c r="Q123" s="633" t="str">
        <f>IF(F122="","",VLOOKUP(F122,#REF!,2,0))</f>
        <v/>
      </c>
      <c r="R123" s="633"/>
      <c r="S123" s="634"/>
      <c r="T123" s="223"/>
      <c r="U123" s="148"/>
      <c r="V123" s="149"/>
      <c r="W123" s="224"/>
      <c r="X123" s="224"/>
      <c r="Y123" s="224"/>
      <c r="Z123" s="224"/>
      <c r="AA123" s="177"/>
      <c r="AB123" s="177"/>
      <c r="AC123" s="177"/>
      <c r="AD123" s="177"/>
      <c r="AE123" s="177"/>
      <c r="AF123" s="177"/>
      <c r="AG123" s="177"/>
      <c r="AH123" s="177"/>
      <c r="AI123" s="177"/>
      <c r="AJ123" s="177"/>
      <c r="AK123" s="177"/>
      <c r="AL123" s="148"/>
      <c r="AM123" s="645"/>
      <c r="AN123" s="646"/>
      <c r="AO123" s="646"/>
      <c r="AP123" s="647"/>
      <c r="AQ123" s="145"/>
      <c r="AR123" s="247"/>
      <c r="AS123" s="136"/>
      <c r="AZ123" s="1"/>
    </row>
    <row r="124" spans="1:53" ht="22.5" customHeight="1" x14ac:dyDescent="0.35">
      <c r="A124" s="806" t="str">
        <f>IF(AW133="","",AW133)</f>
        <v/>
      </c>
      <c r="B124" s="807"/>
      <c r="C124" s="807"/>
      <c r="D124" s="807"/>
      <c r="E124" s="808"/>
      <c r="F124" s="473" t="str">
        <f>IF(AU133="","",AU133)</f>
        <v/>
      </c>
      <c r="G124" s="474"/>
      <c r="H124" s="474"/>
      <c r="I124" s="474"/>
      <c r="J124" s="474"/>
      <c r="K124" s="474"/>
      <c r="L124" s="474"/>
      <c r="M124" s="474"/>
      <c r="N124" s="474"/>
      <c r="O124" s="474"/>
      <c r="P124" s="474"/>
      <c r="Q124" s="474"/>
      <c r="R124" s="474"/>
      <c r="S124" s="475"/>
      <c r="T124" s="809" t="str">
        <f>IF(AV133="","",AV133)</f>
        <v/>
      </c>
      <c r="U124" s="810"/>
      <c r="V124" s="832"/>
      <c r="W124" s="833"/>
      <c r="X124" s="833"/>
      <c r="Y124" s="833"/>
      <c r="Z124" s="833"/>
      <c r="AA124" s="833"/>
      <c r="AB124" s="833"/>
      <c r="AC124" s="833"/>
      <c r="AD124" s="833"/>
      <c r="AE124" s="833"/>
      <c r="AF124" s="833"/>
      <c r="AG124" s="833"/>
      <c r="AH124" s="833"/>
      <c r="AI124" s="833"/>
      <c r="AJ124" s="833"/>
      <c r="AK124" s="833"/>
      <c r="AL124" s="834"/>
      <c r="AM124" s="622" t="str">
        <f>IF(F124="","",A124)</f>
        <v/>
      </c>
      <c r="AN124" s="623"/>
      <c r="AO124" s="623"/>
      <c r="AP124" s="624"/>
      <c r="AQ124" s="145"/>
      <c r="AR124" s="247"/>
      <c r="AS124" s="136"/>
      <c r="AX124" s="46"/>
      <c r="AY124" s="1"/>
      <c r="AZ124" s="1"/>
    </row>
    <row r="125" spans="1:53" ht="15" customHeight="1" x14ac:dyDescent="0.15">
      <c r="A125" s="628"/>
      <c r="B125" s="629"/>
      <c r="C125" s="629"/>
      <c r="D125" s="629"/>
      <c r="E125" s="630"/>
      <c r="F125" s="146"/>
      <c r="G125" s="147"/>
      <c r="H125" s="147"/>
      <c r="I125" s="147"/>
      <c r="J125" s="176"/>
      <c r="K125" s="176"/>
      <c r="L125" s="176"/>
      <c r="M125" s="176"/>
      <c r="N125" s="176"/>
      <c r="O125" s="176"/>
      <c r="P125" s="164" t="s">
        <v>152</v>
      </c>
      <c r="Q125" s="633" t="str">
        <f>IF(F124="","",VLOOKUP(F124,#REF!,2,0))</f>
        <v/>
      </c>
      <c r="R125" s="633"/>
      <c r="S125" s="634"/>
      <c r="T125" s="223"/>
      <c r="U125" s="148"/>
      <c r="V125" s="149"/>
      <c r="W125" s="224"/>
      <c r="X125" s="224"/>
      <c r="Y125" s="224"/>
      <c r="Z125" s="224"/>
      <c r="AA125" s="177"/>
      <c r="AB125" s="177"/>
      <c r="AC125" s="177"/>
      <c r="AD125" s="177"/>
      <c r="AE125" s="177"/>
      <c r="AF125" s="177"/>
      <c r="AG125" s="177"/>
      <c r="AH125" s="177"/>
      <c r="AI125" s="177"/>
      <c r="AJ125" s="177"/>
      <c r="AK125" s="177"/>
      <c r="AL125" s="148"/>
      <c r="AM125" s="645"/>
      <c r="AN125" s="646"/>
      <c r="AO125" s="646"/>
      <c r="AP125" s="647"/>
      <c r="AQ125" s="145"/>
      <c r="AR125" s="247"/>
      <c r="AS125" s="136"/>
      <c r="AU125" s="153"/>
      <c r="AZ125" s="1"/>
    </row>
    <row r="126" spans="1:53" ht="22.5" customHeight="1" x14ac:dyDescent="0.35">
      <c r="A126" s="806" t="str">
        <f>IF(AW134="","",AW134)</f>
        <v/>
      </c>
      <c r="B126" s="807"/>
      <c r="C126" s="807"/>
      <c r="D126" s="807"/>
      <c r="E126" s="808"/>
      <c r="F126" s="473" t="str">
        <f>IF(AU134="","",AU134)</f>
        <v/>
      </c>
      <c r="G126" s="474"/>
      <c r="H126" s="474"/>
      <c r="I126" s="474"/>
      <c r="J126" s="474"/>
      <c r="K126" s="474"/>
      <c r="L126" s="474"/>
      <c r="M126" s="474"/>
      <c r="N126" s="474"/>
      <c r="O126" s="474"/>
      <c r="P126" s="474"/>
      <c r="Q126" s="474"/>
      <c r="R126" s="474"/>
      <c r="S126" s="475"/>
      <c r="T126" s="809" t="str">
        <f>IF(AV134="","",AV134)</f>
        <v/>
      </c>
      <c r="U126" s="810"/>
      <c r="V126" s="832"/>
      <c r="W126" s="833"/>
      <c r="X126" s="833"/>
      <c r="Y126" s="833"/>
      <c r="Z126" s="833"/>
      <c r="AA126" s="833"/>
      <c r="AB126" s="833"/>
      <c r="AC126" s="833"/>
      <c r="AD126" s="833"/>
      <c r="AE126" s="833"/>
      <c r="AF126" s="833"/>
      <c r="AG126" s="833"/>
      <c r="AH126" s="833"/>
      <c r="AI126" s="833"/>
      <c r="AJ126" s="833"/>
      <c r="AK126" s="833"/>
      <c r="AL126" s="834"/>
      <c r="AM126" s="622" t="str">
        <f>IF(F126="","",A126)</f>
        <v/>
      </c>
      <c r="AN126" s="623"/>
      <c r="AO126" s="623"/>
      <c r="AP126" s="624"/>
      <c r="AQ126" s="145"/>
      <c r="AR126" s="247"/>
      <c r="AS126" s="136"/>
      <c r="AT126" s="120"/>
      <c r="AU126" s="115"/>
      <c r="AZ126" s="1"/>
    </row>
    <row r="127" spans="1:53" ht="15" customHeight="1" x14ac:dyDescent="0.15">
      <c r="A127" s="628"/>
      <c r="B127" s="629"/>
      <c r="C127" s="629"/>
      <c r="D127" s="629"/>
      <c r="E127" s="630"/>
      <c r="F127" s="146"/>
      <c r="G127" s="147"/>
      <c r="H127" s="147"/>
      <c r="I127" s="147"/>
      <c r="J127" s="176"/>
      <c r="K127" s="176"/>
      <c r="L127" s="176"/>
      <c r="M127" s="176"/>
      <c r="N127" s="176"/>
      <c r="O127" s="176"/>
      <c r="P127" s="164" t="s">
        <v>152</v>
      </c>
      <c r="Q127" s="633" t="str">
        <f>IF(F126="","",VLOOKUP(F126,#REF!,2,0))</f>
        <v/>
      </c>
      <c r="R127" s="633"/>
      <c r="S127" s="634"/>
      <c r="T127" s="223"/>
      <c r="U127" s="148"/>
      <c r="V127" s="149"/>
      <c r="W127" s="224"/>
      <c r="X127" s="224"/>
      <c r="Y127" s="224"/>
      <c r="Z127" s="224"/>
      <c r="AA127" s="177"/>
      <c r="AB127" s="177"/>
      <c r="AC127" s="177"/>
      <c r="AD127" s="177"/>
      <c r="AE127" s="177"/>
      <c r="AF127" s="177"/>
      <c r="AG127" s="177"/>
      <c r="AH127" s="177"/>
      <c r="AI127" s="177"/>
      <c r="AJ127" s="177"/>
      <c r="AK127" s="177"/>
      <c r="AL127" s="148"/>
      <c r="AM127" s="645"/>
      <c r="AN127" s="646"/>
      <c r="AO127" s="646"/>
      <c r="AP127" s="647"/>
      <c r="AQ127" s="145"/>
      <c r="AR127" s="247"/>
      <c r="AS127" s="136"/>
    </row>
    <row r="128" spans="1:53" ht="22.5" customHeight="1" x14ac:dyDescent="0.35">
      <c r="A128" s="806" t="str">
        <f>IF(AW135="","",AW135)</f>
        <v/>
      </c>
      <c r="B128" s="807"/>
      <c r="C128" s="807"/>
      <c r="D128" s="807"/>
      <c r="E128" s="808"/>
      <c r="F128" s="473" t="str">
        <f>IF(AU135="","",AU135)</f>
        <v/>
      </c>
      <c r="G128" s="474"/>
      <c r="H128" s="474"/>
      <c r="I128" s="474"/>
      <c r="J128" s="474"/>
      <c r="K128" s="474"/>
      <c r="L128" s="474"/>
      <c r="M128" s="474"/>
      <c r="N128" s="474"/>
      <c r="O128" s="474"/>
      <c r="P128" s="474"/>
      <c r="Q128" s="474"/>
      <c r="R128" s="474"/>
      <c r="S128" s="475"/>
      <c r="T128" s="809" t="str">
        <f>IF(AV135="","",AV135)</f>
        <v/>
      </c>
      <c r="U128" s="810"/>
      <c r="V128" s="832"/>
      <c r="W128" s="833"/>
      <c r="X128" s="833"/>
      <c r="Y128" s="833"/>
      <c r="Z128" s="833"/>
      <c r="AA128" s="833"/>
      <c r="AB128" s="833"/>
      <c r="AC128" s="833"/>
      <c r="AD128" s="833"/>
      <c r="AE128" s="833"/>
      <c r="AF128" s="833"/>
      <c r="AG128" s="833"/>
      <c r="AH128" s="833"/>
      <c r="AI128" s="833"/>
      <c r="AJ128" s="833"/>
      <c r="AK128" s="833"/>
      <c r="AL128" s="834"/>
      <c r="AM128" s="622" t="str">
        <f>IF(F128="","",A128)</f>
        <v/>
      </c>
      <c r="AN128" s="623"/>
      <c r="AO128" s="623"/>
      <c r="AP128" s="624"/>
      <c r="AQ128" s="145"/>
      <c r="AR128" s="247"/>
      <c r="AS128" s="136"/>
      <c r="BA128" s="1"/>
    </row>
    <row r="129" spans="1:53" ht="15" customHeight="1" x14ac:dyDescent="0.15">
      <c r="A129" s="628"/>
      <c r="B129" s="629"/>
      <c r="C129" s="629"/>
      <c r="D129" s="629"/>
      <c r="E129" s="630"/>
      <c r="F129" s="146"/>
      <c r="G129" s="147"/>
      <c r="H129" s="147"/>
      <c r="I129" s="147"/>
      <c r="J129" s="176"/>
      <c r="K129" s="176"/>
      <c r="L129" s="176"/>
      <c r="M129" s="176"/>
      <c r="N129" s="176"/>
      <c r="O129" s="176"/>
      <c r="P129" s="164" t="s">
        <v>152</v>
      </c>
      <c r="Q129" s="633" t="str">
        <f>IF(F128="","",VLOOKUP(F128,#REF!,2,0))</f>
        <v/>
      </c>
      <c r="R129" s="633"/>
      <c r="S129" s="634"/>
      <c r="T129" s="223"/>
      <c r="U129" s="148"/>
      <c r="V129" s="149"/>
      <c r="W129" s="224"/>
      <c r="X129" s="224"/>
      <c r="Y129" s="224"/>
      <c r="Z129" s="224"/>
      <c r="AA129" s="177"/>
      <c r="AB129" s="177"/>
      <c r="AC129" s="177"/>
      <c r="AD129" s="177"/>
      <c r="AE129" s="177"/>
      <c r="AF129" s="177"/>
      <c r="AG129" s="177"/>
      <c r="AH129" s="177"/>
      <c r="AI129" s="177"/>
      <c r="AJ129" s="177"/>
      <c r="AK129" s="177"/>
      <c r="AL129" s="148"/>
      <c r="AM129" s="645"/>
      <c r="AN129" s="646"/>
      <c r="AO129" s="646"/>
      <c r="AP129" s="647"/>
      <c r="AQ129" s="145"/>
      <c r="AR129" s="247"/>
      <c r="AS129" s="136"/>
      <c r="BA129" s="1"/>
    </row>
    <row r="130" spans="1:53" ht="22.5" customHeight="1" thickBot="1" x14ac:dyDescent="0.4">
      <c r="A130" s="806" t="str">
        <f>IF(AW136="","",AW136)</f>
        <v/>
      </c>
      <c r="B130" s="807"/>
      <c r="C130" s="807"/>
      <c r="D130" s="807"/>
      <c r="E130" s="808"/>
      <c r="F130" s="473" t="str">
        <f>IF(AU136="","",AU136)</f>
        <v/>
      </c>
      <c r="G130" s="474"/>
      <c r="H130" s="474"/>
      <c r="I130" s="474"/>
      <c r="J130" s="474"/>
      <c r="K130" s="474"/>
      <c r="L130" s="474"/>
      <c r="M130" s="474"/>
      <c r="N130" s="474"/>
      <c r="O130" s="474"/>
      <c r="P130" s="474"/>
      <c r="Q130" s="474"/>
      <c r="R130" s="474"/>
      <c r="S130" s="475"/>
      <c r="T130" s="809" t="str">
        <f>IF(AV136="","",AV136)</f>
        <v/>
      </c>
      <c r="U130" s="810"/>
      <c r="V130" s="832"/>
      <c r="W130" s="833"/>
      <c r="X130" s="833"/>
      <c r="Y130" s="833"/>
      <c r="Z130" s="833"/>
      <c r="AA130" s="833"/>
      <c r="AB130" s="833"/>
      <c r="AC130" s="833"/>
      <c r="AD130" s="833"/>
      <c r="AE130" s="833"/>
      <c r="AF130" s="833"/>
      <c r="AG130" s="833"/>
      <c r="AH130" s="833"/>
      <c r="AI130" s="833"/>
      <c r="AJ130" s="833"/>
      <c r="AK130" s="833"/>
      <c r="AL130" s="834"/>
      <c r="AM130" s="622" t="str">
        <f>IF(F130="","",A130)</f>
        <v/>
      </c>
      <c r="AN130" s="623"/>
      <c r="AO130" s="623"/>
      <c r="AP130" s="624"/>
      <c r="AQ130" s="145"/>
      <c r="AR130" s="247"/>
      <c r="AS130" s="136"/>
      <c r="AU130" s="227" t="s">
        <v>118</v>
      </c>
      <c r="AV130" s="228" t="s">
        <v>99</v>
      </c>
      <c r="AW130" s="228" t="s">
        <v>160</v>
      </c>
      <c r="BA130" s="1"/>
    </row>
    <row r="131" spans="1:53" ht="15" customHeight="1" x14ac:dyDescent="0.15">
      <c r="A131" s="628"/>
      <c r="B131" s="629"/>
      <c r="C131" s="629"/>
      <c r="D131" s="629"/>
      <c r="E131" s="630"/>
      <c r="F131" s="146"/>
      <c r="G131" s="147"/>
      <c r="H131" s="147"/>
      <c r="I131" s="147"/>
      <c r="J131" s="176"/>
      <c r="K131" s="176"/>
      <c r="L131" s="176"/>
      <c r="M131" s="176"/>
      <c r="N131" s="176"/>
      <c r="O131" s="176"/>
      <c r="P131" s="164" t="s">
        <v>152</v>
      </c>
      <c r="Q131" s="633" t="str">
        <f>IF(F130="","",VLOOKUP(F130,#REF!,2,0))</f>
        <v/>
      </c>
      <c r="R131" s="633"/>
      <c r="S131" s="634"/>
      <c r="T131" s="223"/>
      <c r="U131" s="148"/>
      <c r="V131" s="149"/>
      <c r="W131" s="224"/>
      <c r="X131" s="224"/>
      <c r="Y131" s="224"/>
      <c r="Z131" s="224"/>
      <c r="AA131" s="177"/>
      <c r="AB131" s="177"/>
      <c r="AC131" s="177"/>
      <c r="AD131" s="177"/>
      <c r="AE131" s="177"/>
      <c r="AF131" s="177"/>
      <c r="AG131" s="177"/>
      <c r="AH131" s="177"/>
      <c r="AI131" s="177"/>
      <c r="AJ131" s="177"/>
      <c r="AK131" s="177"/>
      <c r="AL131" s="148"/>
      <c r="AM131" s="645"/>
      <c r="AN131" s="646"/>
      <c r="AO131" s="646"/>
      <c r="AP131" s="647"/>
      <c r="AQ131" s="145"/>
      <c r="AR131" s="247"/>
      <c r="AS131" s="136"/>
      <c r="AU131" s="156"/>
      <c r="AV131" s="157"/>
      <c r="AW131" s="158"/>
      <c r="BA131" s="1"/>
    </row>
    <row r="132" spans="1:53" ht="22.5" customHeight="1" x14ac:dyDescent="0.35">
      <c r="A132" s="806" t="str">
        <f>IF(AW137="","",AW137)</f>
        <v/>
      </c>
      <c r="B132" s="807"/>
      <c r="C132" s="807"/>
      <c r="D132" s="807"/>
      <c r="E132" s="808"/>
      <c r="F132" s="473" t="str">
        <f>IF(AU137="","",AU137)</f>
        <v/>
      </c>
      <c r="G132" s="474"/>
      <c r="H132" s="474"/>
      <c r="I132" s="474"/>
      <c r="J132" s="474"/>
      <c r="K132" s="474"/>
      <c r="L132" s="474"/>
      <c r="M132" s="474"/>
      <c r="N132" s="474"/>
      <c r="O132" s="474"/>
      <c r="P132" s="474"/>
      <c r="Q132" s="474"/>
      <c r="R132" s="474"/>
      <c r="S132" s="475"/>
      <c r="T132" s="809" t="str">
        <f>IF(AV137="","",AV137)</f>
        <v/>
      </c>
      <c r="U132" s="810"/>
      <c r="V132" s="832"/>
      <c r="W132" s="833"/>
      <c r="X132" s="833"/>
      <c r="Y132" s="833"/>
      <c r="Z132" s="833"/>
      <c r="AA132" s="833"/>
      <c r="AB132" s="833"/>
      <c r="AC132" s="833"/>
      <c r="AD132" s="833"/>
      <c r="AE132" s="833"/>
      <c r="AF132" s="833"/>
      <c r="AG132" s="833"/>
      <c r="AH132" s="833"/>
      <c r="AI132" s="833"/>
      <c r="AJ132" s="833"/>
      <c r="AK132" s="833"/>
      <c r="AL132" s="834"/>
      <c r="AM132" s="622" t="str">
        <f>IF(F132="","",A132)</f>
        <v/>
      </c>
      <c r="AN132" s="623"/>
      <c r="AO132" s="623"/>
      <c r="AP132" s="624"/>
      <c r="AQ132" s="145"/>
      <c r="AR132" s="247"/>
      <c r="AS132" s="136"/>
      <c r="AU132" s="159"/>
      <c r="AV132" s="155"/>
      <c r="AW132" s="160"/>
      <c r="AX132" s="33"/>
      <c r="AY132" s="1"/>
      <c r="BA132" s="1"/>
    </row>
    <row r="133" spans="1:53" ht="15" customHeight="1" x14ac:dyDescent="0.15">
      <c r="A133" s="628"/>
      <c r="B133" s="629"/>
      <c r="C133" s="629"/>
      <c r="D133" s="629"/>
      <c r="E133" s="630"/>
      <c r="F133" s="146"/>
      <c r="G133" s="147"/>
      <c r="H133" s="147"/>
      <c r="I133" s="147"/>
      <c r="J133" s="176"/>
      <c r="K133" s="176"/>
      <c r="L133" s="176"/>
      <c r="M133" s="176"/>
      <c r="N133" s="176"/>
      <c r="O133" s="176"/>
      <c r="P133" s="164" t="s">
        <v>152</v>
      </c>
      <c r="Q133" s="633" t="str">
        <f>IF(F132="","",VLOOKUP(F132,#REF!,2,0))</f>
        <v/>
      </c>
      <c r="R133" s="633"/>
      <c r="S133" s="634"/>
      <c r="T133" s="223"/>
      <c r="U133" s="148"/>
      <c r="V133" s="149"/>
      <c r="W133" s="224"/>
      <c r="X133" s="224"/>
      <c r="Y133" s="224"/>
      <c r="Z133" s="224"/>
      <c r="AA133" s="177"/>
      <c r="AB133" s="177"/>
      <c r="AC133" s="177"/>
      <c r="AD133" s="177"/>
      <c r="AE133" s="177"/>
      <c r="AF133" s="177"/>
      <c r="AG133" s="177"/>
      <c r="AH133" s="177"/>
      <c r="AI133" s="177"/>
      <c r="AJ133" s="177"/>
      <c r="AK133" s="177"/>
      <c r="AL133" s="148"/>
      <c r="AM133" s="645"/>
      <c r="AN133" s="646"/>
      <c r="AO133" s="646"/>
      <c r="AP133" s="647"/>
      <c r="AQ133" s="145"/>
      <c r="AR133" s="247"/>
      <c r="AS133" s="136"/>
      <c r="AU133" s="159"/>
      <c r="AV133" s="155"/>
      <c r="AW133" s="160"/>
      <c r="AX133" s="21"/>
      <c r="AY133" s="1"/>
      <c r="BA133" s="1"/>
    </row>
    <row r="134" spans="1:53" ht="22.5" customHeight="1" x14ac:dyDescent="0.35">
      <c r="A134" s="806" t="str">
        <f>IF(AW138="","",AW138)</f>
        <v/>
      </c>
      <c r="B134" s="807"/>
      <c r="C134" s="807"/>
      <c r="D134" s="807"/>
      <c r="E134" s="808"/>
      <c r="F134" s="473" t="str">
        <f>IF(AU138="","",AU138)</f>
        <v/>
      </c>
      <c r="G134" s="474"/>
      <c r="H134" s="474"/>
      <c r="I134" s="474"/>
      <c r="J134" s="474"/>
      <c r="K134" s="474"/>
      <c r="L134" s="474"/>
      <c r="M134" s="474"/>
      <c r="N134" s="474"/>
      <c r="O134" s="474"/>
      <c r="P134" s="474"/>
      <c r="Q134" s="474"/>
      <c r="R134" s="474"/>
      <c r="S134" s="475"/>
      <c r="T134" s="809" t="str">
        <f>IF(AV138="","",AV138)</f>
        <v/>
      </c>
      <c r="U134" s="810"/>
      <c r="V134" s="832"/>
      <c r="W134" s="833"/>
      <c r="X134" s="833"/>
      <c r="Y134" s="833"/>
      <c r="Z134" s="833"/>
      <c r="AA134" s="833"/>
      <c r="AB134" s="833"/>
      <c r="AC134" s="833"/>
      <c r="AD134" s="833"/>
      <c r="AE134" s="833"/>
      <c r="AF134" s="833"/>
      <c r="AG134" s="833"/>
      <c r="AH134" s="833"/>
      <c r="AI134" s="833"/>
      <c r="AJ134" s="833"/>
      <c r="AK134" s="833"/>
      <c r="AL134" s="834"/>
      <c r="AM134" s="622" t="str">
        <f>IF(F134="","",A134)</f>
        <v/>
      </c>
      <c r="AN134" s="623"/>
      <c r="AO134" s="623"/>
      <c r="AP134" s="624"/>
      <c r="AQ134" s="145"/>
      <c r="AR134" s="247"/>
      <c r="AS134" s="136"/>
      <c r="AU134" s="159"/>
      <c r="AV134" s="155"/>
      <c r="AW134" s="160"/>
      <c r="AX134" s="21"/>
      <c r="AY134" s="1"/>
      <c r="BA134" s="1"/>
    </row>
    <row r="135" spans="1:53" ht="15" customHeight="1" x14ac:dyDescent="0.15">
      <c r="A135" s="628"/>
      <c r="B135" s="629"/>
      <c r="C135" s="629"/>
      <c r="D135" s="629"/>
      <c r="E135" s="630"/>
      <c r="F135" s="146"/>
      <c r="G135" s="147"/>
      <c r="H135" s="147"/>
      <c r="I135" s="147"/>
      <c r="J135" s="176"/>
      <c r="K135" s="176"/>
      <c r="L135" s="176"/>
      <c r="M135" s="176"/>
      <c r="N135" s="176"/>
      <c r="O135" s="176"/>
      <c r="P135" s="164" t="s">
        <v>152</v>
      </c>
      <c r="Q135" s="633" t="str">
        <f>IF(F134="","",VLOOKUP(F134,#REF!,2,0))</f>
        <v/>
      </c>
      <c r="R135" s="633"/>
      <c r="S135" s="634"/>
      <c r="T135" s="223"/>
      <c r="U135" s="148"/>
      <c r="V135" s="149"/>
      <c r="W135" s="224"/>
      <c r="X135" s="224"/>
      <c r="Y135" s="224"/>
      <c r="Z135" s="224"/>
      <c r="AA135" s="177"/>
      <c r="AB135" s="177"/>
      <c r="AC135" s="177"/>
      <c r="AD135" s="177"/>
      <c r="AE135" s="177"/>
      <c r="AF135" s="177"/>
      <c r="AG135" s="177"/>
      <c r="AH135" s="177"/>
      <c r="AI135" s="177"/>
      <c r="AJ135" s="177"/>
      <c r="AK135" s="177"/>
      <c r="AL135" s="148"/>
      <c r="AM135" s="645"/>
      <c r="AN135" s="646"/>
      <c r="AO135" s="646"/>
      <c r="AP135" s="647"/>
      <c r="AQ135" s="145"/>
      <c r="AR135" s="247"/>
      <c r="AS135" s="136"/>
      <c r="AU135" s="159"/>
      <c r="AV135" s="155"/>
      <c r="AW135" s="160"/>
      <c r="AX135" s="21"/>
      <c r="AY135" s="1"/>
      <c r="AZ135" s="1"/>
      <c r="BA135" s="1"/>
    </row>
    <row r="136" spans="1:53" ht="22.5" customHeight="1" x14ac:dyDescent="0.35">
      <c r="A136" s="806" t="str">
        <f>IF(AW139="","",AW139)</f>
        <v/>
      </c>
      <c r="B136" s="807"/>
      <c r="C136" s="807"/>
      <c r="D136" s="807"/>
      <c r="E136" s="808"/>
      <c r="F136" s="473" t="str">
        <f>IF(AU139="","",AU139)</f>
        <v/>
      </c>
      <c r="G136" s="474"/>
      <c r="H136" s="474"/>
      <c r="I136" s="474"/>
      <c r="J136" s="474"/>
      <c r="K136" s="474"/>
      <c r="L136" s="474"/>
      <c r="M136" s="474"/>
      <c r="N136" s="474"/>
      <c r="O136" s="474"/>
      <c r="P136" s="474"/>
      <c r="Q136" s="474"/>
      <c r="R136" s="474"/>
      <c r="S136" s="475"/>
      <c r="T136" s="809" t="str">
        <f>IF(AV139="","",AV139)</f>
        <v/>
      </c>
      <c r="U136" s="810"/>
      <c r="V136" s="832"/>
      <c r="W136" s="833"/>
      <c r="X136" s="833"/>
      <c r="Y136" s="833"/>
      <c r="Z136" s="833"/>
      <c r="AA136" s="833"/>
      <c r="AB136" s="833"/>
      <c r="AC136" s="833"/>
      <c r="AD136" s="833"/>
      <c r="AE136" s="833"/>
      <c r="AF136" s="833"/>
      <c r="AG136" s="833"/>
      <c r="AH136" s="833"/>
      <c r="AI136" s="833"/>
      <c r="AJ136" s="833"/>
      <c r="AK136" s="833"/>
      <c r="AL136" s="834"/>
      <c r="AM136" s="622" t="str">
        <f>IF(F136="","",A136)</f>
        <v/>
      </c>
      <c r="AN136" s="623"/>
      <c r="AO136" s="623"/>
      <c r="AP136" s="624"/>
      <c r="AQ136" s="145"/>
      <c r="AR136" s="247"/>
      <c r="AS136" s="136"/>
      <c r="AU136" s="159"/>
      <c r="AV136" s="155"/>
      <c r="AW136" s="160"/>
      <c r="AX136" s="21"/>
      <c r="AY136" s="1"/>
      <c r="AZ136" s="1"/>
      <c r="BA136" s="1"/>
    </row>
    <row r="137" spans="1:53" ht="15" customHeight="1" x14ac:dyDescent="0.15">
      <c r="A137" s="628"/>
      <c r="B137" s="629"/>
      <c r="C137" s="629"/>
      <c r="D137" s="629"/>
      <c r="E137" s="630"/>
      <c r="F137" s="146"/>
      <c r="G137" s="147"/>
      <c r="H137" s="147"/>
      <c r="I137" s="147"/>
      <c r="J137" s="176"/>
      <c r="K137" s="176"/>
      <c r="L137" s="176"/>
      <c r="M137" s="176"/>
      <c r="N137" s="176"/>
      <c r="O137" s="176"/>
      <c r="P137" s="164" t="s">
        <v>152</v>
      </c>
      <c r="Q137" s="633" t="str">
        <f>IF(F136="","",VLOOKUP(F136,#REF!,2,0))</f>
        <v/>
      </c>
      <c r="R137" s="633"/>
      <c r="S137" s="634"/>
      <c r="T137" s="223"/>
      <c r="U137" s="148"/>
      <c r="V137" s="149"/>
      <c r="W137" s="224"/>
      <c r="X137" s="224"/>
      <c r="Y137" s="224"/>
      <c r="Z137" s="224"/>
      <c r="AA137" s="177"/>
      <c r="AB137" s="177"/>
      <c r="AC137" s="177"/>
      <c r="AD137" s="177"/>
      <c r="AE137" s="177"/>
      <c r="AF137" s="177"/>
      <c r="AG137" s="177"/>
      <c r="AH137" s="177"/>
      <c r="AI137" s="177"/>
      <c r="AJ137" s="177"/>
      <c r="AK137" s="177"/>
      <c r="AL137" s="148"/>
      <c r="AM137" s="645"/>
      <c r="AN137" s="646"/>
      <c r="AO137" s="646"/>
      <c r="AP137" s="647"/>
      <c r="AQ137" s="145"/>
      <c r="AR137" s="247"/>
      <c r="AS137" s="136"/>
      <c r="AU137" s="159"/>
      <c r="AV137" s="155"/>
      <c r="AW137" s="160"/>
      <c r="AX137" s="21"/>
      <c r="AY137" s="1"/>
      <c r="AZ137" s="1"/>
      <c r="BA137" s="1"/>
    </row>
    <row r="138" spans="1:53" ht="22.5" customHeight="1" x14ac:dyDescent="0.35">
      <c r="A138" s="806" t="str">
        <f>IF(AW140="","",AW140)</f>
        <v/>
      </c>
      <c r="B138" s="807"/>
      <c r="C138" s="807"/>
      <c r="D138" s="807"/>
      <c r="E138" s="808"/>
      <c r="F138" s="473" t="str">
        <f>IF(AU140="","",AU140)</f>
        <v/>
      </c>
      <c r="G138" s="474"/>
      <c r="H138" s="474"/>
      <c r="I138" s="474"/>
      <c r="J138" s="474"/>
      <c r="K138" s="474"/>
      <c r="L138" s="474"/>
      <c r="M138" s="474"/>
      <c r="N138" s="474"/>
      <c r="O138" s="474"/>
      <c r="P138" s="474"/>
      <c r="Q138" s="474"/>
      <c r="R138" s="474"/>
      <c r="S138" s="475"/>
      <c r="T138" s="809" t="str">
        <f>IF(AV140="","",AV140)</f>
        <v/>
      </c>
      <c r="U138" s="810"/>
      <c r="V138" s="832"/>
      <c r="W138" s="833"/>
      <c r="X138" s="833"/>
      <c r="Y138" s="833"/>
      <c r="Z138" s="833"/>
      <c r="AA138" s="833"/>
      <c r="AB138" s="833"/>
      <c r="AC138" s="833"/>
      <c r="AD138" s="833"/>
      <c r="AE138" s="833"/>
      <c r="AF138" s="833"/>
      <c r="AG138" s="833"/>
      <c r="AH138" s="833"/>
      <c r="AI138" s="833"/>
      <c r="AJ138" s="833"/>
      <c r="AK138" s="833"/>
      <c r="AL138" s="834"/>
      <c r="AM138" s="622" t="str">
        <f>IF(F138="","",A138)</f>
        <v/>
      </c>
      <c r="AN138" s="623"/>
      <c r="AO138" s="623"/>
      <c r="AP138" s="624"/>
      <c r="AQ138" s="145"/>
      <c r="AR138" s="247"/>
      <c r="AS138" s="136"/>
      <c r="AU138" s="159"/>
      <c r="AV138" s="155"/>
      <c r="AW138" s="160"/>
      <c r="AX138" s="21"/>
      <c r="AY138" s="1"/>
      <c r="AZ138" s="1"/>
      <c r="BA138" s="1"/>
    </row>
    <row r="139" spans="1:53" ht="15" customHeight="1" x14ac:dyDescent="0.15">
      <c r="A139" s="628"/>
      <c r="B139" s="629"/>
      <c r="C139" s="629"/>
      <c r="D139" s="629"/>
      <c r="E139" s="630"/>
      <c r="F139" s="146"/>
      <c r="G139" s="147"/>
      <c r="H139" s="147"/>
      <c r="I139" s="147"/>
      <c r="J139" s="176"/>
      <c r="K139" s="176"/>
      <c r="L139" s="176"/>
      <c r="M139" s="176"/>
      <c r="N139" s="176"/>
      <c r="O139" s="176"/>
      <c r="P139" s="164" t="s">
        <v>152</v>
      </c>
      <c r="Q139" s="633" t="str">
        <f>IF(F138="","",VLOOKUP(F138,#REF!,2,0))</f>
        <v/>
      </c>
      <c r="R139" s="633"/>
      <c r="S139" s="634"/>
      <c r="T139" s="223"/>
      <c r="U139" s="148"/>
      <c r="V139" s="149"/>
      <c r="W139" s="224"/>
      <c r="X139" s="224"/>
      <c r="Y139" s="224"/>
      <c r="Z139" s="224"/>
      <c r="AA139" s="177"/>
      <c r="AB139" s="177"/>
      <c r="AC139" s="177"/>
      <c r="AD139" s="177"/>
      <c r="AE139" s="177"/>
      <c r="AF139" s="177"/>
      <c r="AG139" s="177"/>
      <c r="AH139" s="177"/>
      <c r="AI139" s="177"/>
      <c r="AJ139" s="177"/>
      <c r="AK139" s="177"/>
      <c r="AL139" s="148"/>
      <c r="AM139" s="645"/>
      <c r="AN139" s="646"/>
      <c r="AO139" s="646"/>
      <c r="AP139" s="647"/>
      <c r="AQ139" s="145"/>
      <c r="AR139" s="247"/>
      <c r="AS139" s="136"/>
      <c r="AU139" s="159"/>
      <c r="AV139" s="155"/>
      <c r="AW139" s="160"/>
      <c r="AX139" s="21"/>
      <c r="AY139" s="1"/>
      <c r="AZ139" s="1"/>
      <c r="BA139" s="1"/>
    </row>
    <row r="140" spans="1:53" ht="11.25" customHeight="1" thickBot="1" x14ac:dyDescent="0.2">
      <c r="A140" s="110"/>
      <c r="B140" s="110"/>
      <c r="C140" s="110"/>
      <c r="D140" s="110"/>
      <c r="E140" s="110"/>
      <c r="F140" s="110"/>
      <c r="G140" s="110"/>
      <c r="H140" s="110"/>
      <c r="I140" s="110"/>
      <c r="J140" s="110"/>
      <c r="K140" s="111"/>
      <c r="L140" s="111"/>
      <c r="M140" s="111"/>
      <c r="N140" s="111"/>
      <c r="O140" s="111"/>
      <c r="P140" s="111"/>
      <c r="Q140" s="111"/>
      <c r="R140" s="111"/>
      <c r="S140" s="111"/>
      <c r="T140" s="111"/>
      <c r="U140" s="111"/>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247"/>
      <c r="AS140" s="136"/>
      <c r="AU140" s="161"/>
      <c r="AV140" s="162"/>
      <c r="AW140" s="163"/>
      <c r="AX140" s="21"/>
      <c r="AY140" s="1"/>
      <c r="AZ140" s="1"/>
      <c r="BA140" s="1"/>
    </row>
    <row r="141" spans="1:53" ht="11.25" customHeight="1" x14ac:dyDescent="0.15">
      <c r="A141" s="175"/>
      <c r="B141" s="175"/>
      <c r="C141" s="175"/>
      <c r="D141" s="175"/>
      <c r="E141" s="175"/>
      <c r="F141" s="175"/>
      <c r="G141" s="175"/>
      <c r="H141" s="175"/>
      <c r="I141" s="175"/>
      <c r="J141" s="175"/>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247"/>
      <c r="AS141" s="136"/>
      <c r="AW141" s="33"/>
      <c r="AX141" s="21"/>
      <c r="AY141" s="1"/>
      <c r="AZ141" s="1"/>
      <c r="BA141" s="1"/>
    </row>
    <row r="142" spans="1:53" s="46" customFormat="1" ht="18.75" customHeight="1" x14ac:dyDescent="0.35">
      <c r="A142" s="2"/>
      <c r="B142" s="96" t="s">
        <v>31</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47"/>
      <c r="AS142" s="136"/>
      <c r="AT142" s="33"/>
      <c r="AU142" s="120"/>
      <c r="AV142" s="120"/>
      <c r="AW142" s="33"/>
      <c r="AX142" s="21"/>
      <c r="AY142" s="1"/>
      <c r="AZ142" s="1"/>
    </row>
    <row r="143" spans="1:53" s="46" customFormat="1" ht="18.75" customHeight="1" x14ac:dyDescent="0.15">
      <c r="A143" s="2"/>
      <c r="B143" s="534"/>
      <c r="C143" s="535"/>
      <c r="D143" s="535"/>
      <c r="E143" s="535"/>
      <c r="F143" s="535"/>
      <c r="G143" s="535"/>
      <c r="H143" s="535"/>
      <c r="I143" s="535"/>
      <c r="J143" s="535"/>
      <c r="K143" s="535"/>
      <c r="L143" s="535"/>
      <c r="M143" s="535"/>
      <c r="N143" s="535"/>
      <c r="O143" s="535"/>
      <c r="P143" s="535"/>
      <c r="Q143" s="535"/>
      <c r="R143" s="535"/>
      <c r="S143" s="535"/>
      <c r="T143" s="535"/>
      <c r="U143" s="535"/>
      <c r="V143" s="535"/>
      <c r="W143" s="535"/>
      <c r="X143" s="535"/>
      <c r="Y143" s="535"/>
      <c r="Z143" s="535"/>
      <c r="AA143" s="535"/>
      <c r="AB143" s="535"/>
      <c r="AC143" s="535"/>
      <c r="AD143" s="535"/>
      <c r="AE143" s="535"/>
      <c r="AF143" s="535"/>
      <c r="AG143" s="535"/>
      <c r="AH143" s="535"/>
      <c r="AI143" s="535"/>
      <c r="AJ143" s="535"/>
      <c r="AK143" s="536"/>
      <c r="AL143" s="2"/>
      <c r="AM143" s="2"/>
      <c r="AN143" s="2"/>
      <c r="AO143" s="2"/>
      <c r="AP143" s="2"/>
      <c r="AQ143" s="2"/>
      <c r="AR143" s="247"/>
      <c r="AS143" s="136"/>
      <c r="AT143" s="33"/>
      <c r="AU143" s="120"/>
      <c r="AV143" s="120"/>
      <c r="AW143" s="120"/>
      <c r="AX143" s="33"/>
      <c r="AY143" s="1"/>
      <c r="AZ143" s="1"/>
    </row>
    <row r="144" spans="1:53" s="46" customFormat="1" ht="18.75" customHeight="1" x14ac:dyDescent="0.15">
      <c r="A144" s="2"/>
      <c r="B144" s="537"/>
      <c r="C144" s="538"/>
      <c r="D144" s="538"/>
      <c r="E144" s="538"/>
      <c r="F144" s="538"/>
      <c r="G144" s="538"/>
      <c r="H144" s="538"/>
      <c r="I144" s="538"/>
      <c r="J144" s="538"/>
      <c r="K144" s="538"/>
      <c r="L144" s="538"/>
      <c r="M144" s="538"/>
      <c r="N144" s="538"/>
      <c r="O144" s="538"/>
      <c r="P144" s="538"/>
      <c r="Q144" s="538"/>
      <c r="R144" s="538"/>
      <c r="S144" s="538"/>
      <c r="T144" s="538"/>
      <c r="U144" s="538"/>
      <c r="V144" s="538"/>
      <c r="W144" s="538"/>
      <c r="X144" s="538"/>
      <c r="Y144" s="538"/>
      <c r="Z144" s="538"/>
      <c r="AA144" s="538"/>
      <c r="AB144" s="538"/>
      <c r="AC144" s="538"/>
      <c r="AD144" s="538"/>
      <c r="AE144" s="538"/>
      <c r="AF144" s="538"/>
      <c r="AG144" s="538"/>
      <c r="AH144" s="538"/>
      <c r="AI144" s="538"/>
      <c r="AJ144" s="538"/>
      <c r="AK144" s="539"/>
      <c r="AL144" s="2"/>
      <c r="AM144" s="2"/>
      <c r="AN144" s="2"/>
      <c r="AO144" s="2"/>
      <c r="AP144" s="2"/>
      <c r="AQ144" s="2"/>
      <c r="AR144" s="247"/>
      <c r="AS144" s="136"/>
      <c r="AT144" s="33"/>
      <c r="AU144" s="120"/>
      <c r="AV144" s="120"/>
      <c r="AW144" s="120"/>
      <c r="AX144" s="33"/>
      <c r="AY144" s="1"/>
      <c r="AZ144" s="1"/>
    </row>
    <row r="145" spans="1:53" ht="18.75" customHeight="1" x14ac:dyDescent="0.15">
      <c r="A145" s="2"/>
      <c r="B145" s="540"/>
      <c r="C145" s="541"/>
      <c r="D145" s="541"/>
      <c r="E145" s="541"/>
      <c r="F145" s="541"/>
      <c r="G145" s="541"/>
      <c r="H145" s="541"/>
      <c r="I145" s="541"/>
      <c r="J145" s="541"/>
      <c r="K145" s="541"/>
      <c r="L145" s="541"/>
      <c r="M145" s="541"/>
      <c r="N145" s="541"/>
      <c r="O145" s="541"/>
      <c r="P145" s="541"/>
      <c r="Q145" s="541"/>
      <c r="R145" s="541"/>
      <c r="S145" s="541"/>
      <c r="T145" s="541"/>
      <c r="U145" s="541"/>
      <c r="V145" s="541"/>
      <c r="W145" s="541"/>
      <c r="X145" s="541"/>
      <c r="Y145" s="541"/>
      <c r="Z145" s="541"/>
      <c r="AA145" s="541"/>
      <c r="AB145" s="541"/>
      <c r="AC145" s="541"/>
      <c r="AD145" s="541"/>
      <c r="AE145" s="541"/>
      <c r="AF145" s="541"/>
      <c r="AG145" s="541"/>
      <c r="AH145" s="541"/>
      <c r="AI145" s="541"/>
      <c r="AJ145" s="541"/>
      <c r="AK145" s="542"/>
      <c r="AL145" s="2"/>
      <c r="AM145" s="2"/>
      <c r="AN145" s="2"/>
      <c r="AO145" s="2"/>
      <c r="AP145" s="2"/>
      <c r="AQ145" s="2"/>
      <c r="AR145" s="247"/>
      <c r="AS145" s="136"/>
      <c r="AY145" s="46"/>
      <c r="AZ145" s="1"/>
      <c r="BA145" s="1"/>
    </row>
    <row r="146" spans="1:53" s="46" customFormat="1"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47"/>
      <c r="AS146" s="136"/>
      <c r="AT146" s="33"/>
      <c r="AU146" s="120"/>
      <c r="AV146" s="120"/>
      <c r="AW146" s="120"/>
      <c r="AX146" s="120"/>
      <c r="AY146" s="120"/>
      <c r="AZ146" s="1"/>
    </row>
    <row r="147" spans="1:53" x14ac:dyDescent="0.35">
      <c r="AR147" s="248"/>
      <c r="AZ147" s="1"/>
      <c r="BA147" s="1"/>
    </row>
    <row r="148" spans="1:53" x14ac:dyDescent="0.35">
      <c r="AR148" s="248"/>
      <c r="BA148" s="1"/>
    </row>
    <row r="149" spans="1:53" x14ac:dyDescent="0.35">
      <c r="AR149" s="248"/>
    </row>
    <row r="150" spans="1:53" x14ac:dyDescent="0.35">
      <c r="AR150" s="248"/>
      <c r="AY150" s="46"/>
    </row>
    <row r="151" spans="1:53" x14ac:dyDescent="0.35">
      <c r="AR151" s="248"/>
      <c r="AY151" s="46"/>
    </row>
    <row r="152" spans="1:53" x14ac:dyDescent="0.35">
      <c r="AY152" s="1"/>
      <c r="AZ152" s="46"/>
    </row>
    <row r="153" spans="1:53" x14ac:dyDescent="0.35">
      <c r="AY153" s="46"/>
      <c r="AZ153" s="46"/>
    </row>
    <row r="154" spans="1:53" x14ac:dyDescent="0.35">
      <c r="AY154" s="46"/>
      <c r="AZ154" s="46"/>
    </row>
    <row r="155" spans="1:53" x14ac:dyDescent="0.35">
      <c r="AZ155" s="1"/>
    </row>
    <row r="156" spans="1:53" x14ac:dyDescent="0.35">
      <c r="AZ156" s="1"/>
    </row>
  </sheetData>
  <sheetProtection selectLockedCells="1" autoFilter="0"/>
  <dataConsolidate/>
  <mergeCells count="550">
    <mergeCell ref="B143:AK145"/>
    <mergeCell ref="A138:E138"/>
    <mergeCell ref="F138:S138"/>
    <mergeCell ref="T138:U138"/>
    <mergeCell ref="V138:AL138"/>
    <mergeCell ref="AM138:AP138"/>
    <mergeCell ref="A139:E139"/>
    <mergeCell ref="Q139:S139"/>
    <mergeCell ref="AM139:AP139"/>
    <mergeCell ref="A136:E136"/>
    <mergeCell ref="F136:S136"/>
    <mergeCell ref="T136:U136"/>
    <mergeCell ref="V136:AL136"/>
    <mergeCell ref="AM136:AP136"/>
    <mergeCell ref="A137:E137"/>
    <mergeCell ref="Q137:S137"/>
    <mergeCell ref="AM137:AP137"/>
    <mergeCell ref="A134:E134"/>
    <mergeCell ref="F134:S134"/>
    <mergeCell ref="T134:U134"/>
    <mergeCell ref="V134:AL134"/>
    <mergeCell ref="AM134:AP134"/>
    <mergeCell ref="A135:E135"/>
    <mergeCell ref="Q135:S135"/>
    <mergeCell ref="AM135:AP135"/>
    <mergeCell ref="A132:E132"/>
    <mergeCell ref="F132:S132"/>
    <mergeCell ref="T132:U132"/>
    <mergeCell ref="V132:AL132"/>
    <mergeCell ref="AM132:AP132"/>
    <mergeCell ref="A133:E133"/>
    <mergeCell ref="Q133:S133"/>
    <mergeCell ref="AM133:AP133"/>
    <mergeCell ref="A130:E130"/>
    <mergeCell ref="F130:S130"/>
    <mergeCell ref="T130:U130"/>
    <mergeCell ref="V130:AL130"/>
    <mergeCell ref="AM130:AP130"/>
    <mergeCell ref="A131:E131"/>
    <mergeCell ref="Q131:S131"/>
    <mergeCell ref="AM131:AP131"/>
    <mergeCell ref="A128:E128"/>
    <mergeCell ref="F128:S128"/>
    <mergeCell ref="T128:U128"/>
    <mergeCell ref="V128:AL128"/>
    <mergeCell ref="AM128:AP128"/>
    <mergeCell ref="A129:E129"/>
    <mergeCell ref="Q129:S129"/>
    <mergeCell ref="AM129:AP129"/>
    <mergeCell ref="A126:E126"/>
    <mergeCell ref="F126:S126"/>
    <mergeCell ref="T126:U126"/>
    <mergeCell ref="V126:AL126"/>
    <mergeCell ref="AM126:AP126"/>
    <mergeCell ref="A127:E127"/>
    <mergeCell ref="Q127:S127"/>
    <mergeCell ref="AM127:AP127"/>
    <mergeCell ref="A124:E124"/>
    <mergeCell ref="F124:S124"/>
    <mergeCell ref="T124:U124"/>
    <mergeCell ref="V124:AL124"/>
    <mergeCell ref="AM124:AP124"/>
    <mergeCell ref="A125:E125"/>
    <mergeCell ref="Q125:S125"/>
    <mergeCell ref="AM125:AP125"/>
    <mergeCell ref="A122:E122"/>
    <mergeCell ref="F122:S122"/>
    <mergeCell ref="T122:U122"/>
    <mergeCell ref="V122:AL122"/>
    <mergeCell ref="AM122:AP122"/>
    <mergeCell ref="A123:E123"/>
    <mergeCell ref="Q123:S123"/>
    <mergeCell ref="AM123:AP123"/>
    <mergeCell ref="A120:E120"/>
    <mergeCell ref="F120:S120"/>
    <mergeCell ref="T120:U120"/>
    <mergeCell ref="V120:AL120"/>
    <mergeCell ref="AM120:AP120"/>
    <mergeCell ref="A121:E121"/>
    <mergeCell ref="Q121:S121"/>
    <mergeCell ref="AM121:AP121"/>
    <mergeCell ref="A116:E116"/>
    <mergeCell ref="Q116:S116"/>
    <mergeCell ref="AM116:AP116"/>
    <mergeCell ref="A119:E119"/>
    <mergeCell ref="F119:S119"/>
    <mergeCell ref="T119:U119"/>
    <mergeCell ref="V119:AL119"/>
    <mergeCell ref="AM119:AP119"/>
    <mergeCell ref="AM114:AP114"/>
    <mergeCell ref="A115:E115"/>
    <mergeCell ref="F115:S115"/>
    <mergeCell ref="T115:U115"/>
    <mergeCell ref="V115:Y115"/>
    <mergeCell ref="Z115:AC115"/>
    <mergeCell ref="AE115:AH115"/>
    <mergeCell ref="AI115:AL115"/>
    <mergeCell ref="AM115:AP115"/>
    <mergeCell ref="A114:E114"/>
    <mergeCell ref="F114:S114"/>
    <mergeCell ref="T114:U114"/>
    <mergeCell ref="V114:Y114"/>
    <mergeCell ref="Z114:AH114"/>
    <mergeCell ref="AI114:AL114"/>
    <mergeCell ref="AH109:AL109"/>
    <mergeCell ref="AM109:AP109"/>
    <mergeCell ref="A110:E110"/>
    <mergeCell ref="Q110:S110"/>
    <mergeCell ref="V110:Y110"/>
    <mergeCell ref="Z110:AC110"/>
    <mergeCell ref="AD110:AG110"/>
    <mergeCell ref="AH110:AL110"/>
    <mergeCell ref="AM110:AP110"/>
    <mergeCell ref="A109:E109"/>
    <mergeCell ref="F109:S109"/>
    <mergeCell ref="T109:U109"/>
    <mergeCell ref="V109:Y109"/>
    <mergeCell ref="Z109:AC109"/>
    <mergeCell ref="AD109:AG109"/>
    <mergeCell ref="AH107:AL107"/>
    <mergeCell ref="AM107:AP107"/>
    <mergeCell ref="A108:E108"/>
    <mergeCell ref="Q108:S108"/>
    <mergeCell ref="V108:Y108"/>
    <mergeCell ref="Z108:AC108"/>
    <mergeCell ref="AD108:AG108"/>
    <mergeCell ref="AH108:AL108"/>
    <mergeCell ref="AM108:AP108"/>
    <mergeCell ref="A107:E107"/>
    <mergeCell ref="F107:S107"/>
    <mergeCell ref="T107:U107"/>
    <mergeCell ref="V107:Y107"/>
    <mergeCell ref="Z107:AC107"/>
    <mergeCell ref="AD107:AG107"/>
    <mergeCell ref="AH105:AL105"/>
    <mergeCell ref="AM105:AP105"/>
    <mergeCell ref="A106:E106"/>
    <mergeCell ref="Q106:S106"/>
    <mergeCell ref="V106:Y106"/>
    <mergeCell ref="Z106:AC106"/>
    <mergeCell ref="AD106:AG106"/>
    <mergeCell ref="AH106:AL106"/>
    <mergeCell ref="AM106:AP106"/>
    <mergeCell ref="A105:E105"/>
    <mergeCell ref="F105:S105"/>
    <mergeCell ref="T105:U105"/>
    <mergeCell ref="V105:Y105"/>
    <mergeCell ref="Z105:AC105"/>
    <mergeCell ref="AD105:AG105"/>
    <mergeCell ref="AH103:AL103"/>
    <mergeCell ref="AM103:AP103"/>
    <mergeCell ref="A104:E104"/>
    <mergeCell ref="Q104:S104"/>
    <mergeCell ref="V104:Y104"/>
    <mergeCell ref="Z104:AC104"/>
    <mergeCell ref="AD104:AG104"/>
    <mergeCell ref="AH104:AL104"/>
    <mergeCell ref="AM104:AP104"/>
    <mergeCell ref="A103:E103"/>
    <mergeCell ref="F103:S103"/>
    <mergeCell ref="T103:U103"/>
    <mergeCell ref="V103:Y103"/>
    <mergeCell ref="Z103:AC103"/>
    <mergeCell ref="AD103:AG103"/>
    <mergeCell ref="AH101:AL101"/>
    <mergeCell ref="AM101:AP101"/>
    <mergeCell ref="A102:E102"/>
    <mergeCell ref="Q102:S102"/>
    <mergeCell ref="V102:Y102"/>
    <mergeCell ref="Z102:AC102"/>
    <mergeCell ref="AD102:AG102"/>
    <mergeCell ref="AH102:AL102"/>
    <mergeCell ref="AM102:AP102"/>
    <mergeCell ref="A101:E101"/>
    <mergeCell ref="F101:S101"/>
    <mergeCell ref="T101:U101"/>
    <mergeCell ref="V101:Y101"/>
    <mergeCell ref="Z101:AC101"/>
    <mergeCell ref="AD101:AG101"/>
    <mergeCell ref="AH99:AL99"/>
    <mergeCell ref="AM99:AP99"/>
    <mergeCell ref="A100:E100"/>
    <mergeCell ref="Q100:S100"/>
    <mergeCell ref="V100:Y100"/>
    <mergeCell ref="Z100:AC100"/>
    <mergeCell ref="AD100:AG100"/>
    <mergeCell ref="AH100:AL100"/>
    <mergeCell ref="AM100:AP100"/>
    <mergeCell ref="A99:E99"/>
    <mergeCell ref="F99:S99"/>
    <mergeCell ref="T99:U99"/>
    <mergeCell ref="V99:Y99"/>
    <mergeCell ref="Z99:AC99"/>
    <mergeCell ref="AD99:AG99"/>
    <mergeCell ref="AH97:AL97"/>
    <mergeCell ref="AM97:AP97"/>
    <mergeCell ref="A98:E98"/>
    <mergeCell ref="Q98:S98"/>
    <mergeCell ref="V98:Y98"/>
    <mergeCell ref="Z98:AC98"/>
    <mergeCell ref="AD98:AG98"/>
    <mergeCell ref="AH98:AL98"/>
    <mergeCell ref="AM98:AP98"/>
    <mergeCell ref="A97:E97"/>
    <mergeCell ref="F97:S97"/>
    <mergeCell ref="T97:U97"/>
    <mergeCell ref="V97:Y97"/>
    <mergeCell ref="Z97:AC97"/>
    <mergeCell ref="AD97:AG97"/>
    <mergeCell ref="AC93:AL93"/>
    <mergeCell ref="A96:E96"/>
    <mergeCell ref="F96:S96"/>
    <mergeCell ref="T96:U96"/>
    <mergeCell ref="V96:AL96"/>
    <mergeCell ref="AM96:AP96"/>
    <mergeCell ref="A92:B93"/>
    <mergeCell ref="C92:K93"/>
    <mergeCell ref="L92:M92"/>
    <mergeCell ref="N92:R92"/>
    <mergeCell ref="S92:AB92"/>
    <mergeCell ref="AC92:AL92"/>
    <mergeCell ref="L93:M93"/>
    <mergeCell ref="N93:R93"/>
    <mergeCell ref="T93:W93"/>
    <mergeCell ref="Y93:AB93"/>
    <mergeCell ref="A88:B89"/>
    <mergeCell ref="C88:K89"/>
    <mergeCell ref="L88:M88"/>
    <mergeCell ref="N88:R88"/>
    <mergeCell ref="AA88:AB88"/>
    <mergeCell ref="N83:R83"/>
    <mergeCell ref="T83:W83"/>
    <mergeCell ref="Y83:AB83"/>
    <mergeCell ref="AC83:AL83"/>
    <mergeCell ref="N84:R84"/>
    <mergeCell ref="X84:AB84"/>
    <mergeCell ref="AC84:AL84"/>
    <mergeCell ref="AC88:AL88"/>
    <mergeCell ref="L89:M89"/>
    <mergeCell ref="N89:R89"/>
    <mergeCell ref="T89:W89"/>
    <mergeCell ref="Y89:Z89"/>
    <mergeCell ref="AA89:AB89"/>
    <mergeCell ref="AC89:AL89"/>
    <mergeCell ref="N85:R85"/>
    <mergeCell ref="T85:W85"/>
    <mergeCell ref="Y85:AB85"/>
    <mergeCell ref="AC85:AL85"/>
    <mergeCell ref="AC81:AL81"/>
    <mergeCell ref="N82:R82"/>
    <mergeCell ref="X82:AB82"/>
    <mergeCell ref="AC82:AL82"/>
    <mergeCell ref="N79:R79"/>
    <mergeCell ref="T79:W79"/>
    <mergeCell ref="Y79:AB79"/>
    <mergeCell ref="AC79:AL79"/>
    <mergeCell ref="AM85:AP85"/>
    <mergeCell ref="AM83:AP83"/>
    <mergeCell ref="A76:B77"/>
    <mergeCell ref="C76:K77"/>
    <mergeCell ref="L76:M76"/>
    <mergeCell ref="N76:R76"/>
    <mergeCell ref="X76:AB76"/>
    <mergeCell ref="AC76:AL76"/>
    <mergeCell ref="L77:M77"/>
    <mergeCell ref="N77:R77"/>
    <mergeCell ref="A80:B81"/>
    <mergeCell ref="C80:K81"/>
    <mergeCell ref="L80:M80"/>
    <mergeCell ref="N80:R80"/>
    <mergeCell ref="X80:AB80"/>
    <mergeCell ref="AC80:AL80"/>
    <mergeCell ref="T77:W77"/>
    <mergeCell ref="Y77:AB77"/>
    <mergeCell ref="AC77:AL77"/>
    <mergeCell ref="N78:R78"/>
    <mergeCell ref="X78:AB78"/>
    <mergeCell ref="AC78:AL78"/>
    <mergeCell ref="L81:M81"/>
    <mergeCell ref="N81:R81"/>
    <mergeCell ref="T81:W81"/>
    <mergeCell ref="Y81:AB81"/>
    <mergeCell ref="O73:R73"/>
    <mergeCell ref="S73:AL73"/>
    <mergeCell ref="AM73:AP74"/>
    <mergeCell ref="AF74:AL74"/>
    <mergeCell ref="O75:R75"/>
    <mergeCell ref="T75:W75"/>
    <mergeCell ref="Y75:AA75"/>
    <mergeCell ref="AB75:AE75"/>
    <mergeCell ref="AF75:AH75"/>
    <mergeCell ref="AI75:AL75"/>
    <mergeCell ref="AM75:AP75"/>
    <mergeCell ref="O70:R70"/>
    <mergeCell ref="S70:AL70"/>
    <mergeCell ref="AM70:AP71"/>
    <mergeCell ref="AF71:AL71"/>
    <mergeCell ref="O72:R72"/>
    <mergeCell ref="T72:W72"/>
    <mergeCell ref="Y72:AA72"/>
    <mergeCell ref="AB72:AE72"/>
    <mergeCell ref="AF72:AH72"/>
    <mergeCell ref="AI72:AL72"/>
    <mergeCell ref="AM72:AP72"/>
    <mergeCell ref="AM68:AP68"/>
    <mergeCell ref="O69:R69"/>
    <mergeCell ref="T69:W69"/>
    <mergeCell ref="Y69:AA69"/>
    <mergeCell ref="AB69:AE69"/>
    <mergeCell ref="AF69:AH69"/>
    <mergeCell ref="AI69:AL69"/>
    <mergeCell ref="AM69:AP69"/>
    <mergeCell ref="A67:B69"/>
    <mergeCell ref="C67:K69"/>
    <mergeCell ref="L67:M67"/>
    <mergeCell ref="O67:R67"/>
    <mergeCell ref="S67:AL67"/>
    <mergeCell ref="L68:M69"/>
    <mergeCell ref="AF68:AL68"/>
    <mergeCell ref="A63:B64"/>
    <mergeCell ref="C63:K64"/>
    <mergeCell ref="L63:M63"/>
    <mergeCell ref="N63:R63"/>
    <mergeCell ref="S63:AL63"/>
    <mergeCell ref="L64:M64"/>
    <mergeCell ref="N64:R64"/>
    <mergeCell ref="S64:AL64"/>
    <mergeCell ref="A65:B66"/>
    <mergeCell ref="C65:K66"/>
    <mergeCell ref="L65:M65"/>
    <mergeCell ref="N65:R65"/>
    <mergeCell ref="S65:W65"/>
    <mergeCell ref="L66:M66"/>
    <mergeCell ref="N66:R66"/>
    <mergeCell ref="S66:W66"/>
    <mergeCell ref="X66:AL66"/>
    <mergeCell ref="AD58:AG58"/>
    <mergeCell ref="AH58:AI58"/>
    <mergeCell ref="AK58:AL58"/>
    <mergeCell ref="AM58:AP58"/>
    <mergeCell ref="A59:E59"/>
    <mergeCell ref="F59:L59"/>
    <mergeCell ref="Q59:S59"/>
    <mergeCell ref="V59:Y59"/>
    <mergeCell ref="Z59:AC59"/>
    <mergeCell ref="AD59:AG59"/>
    <mergeCell ref="A58:E58"/>
    <mergeCell ref="F58:S58"/>
    <mergeCell ref="T58:U58"/>
    <mergeCell ref="V58:W58"/>
    <mergeCell ref="X58:Y58"/>
    <mergeCell ref="Z58:AC58"/>
    <mergeCell ref="AH59:AI59"/>
    <mergeCell ref="AJ59:AL59"/>
    <mergeCell ref="AM59:AP59"/>
    <mergeCell ref="AM56:AP56"/>
    <mergeCell ref="A57:E57"/>
    <mergeCell ref="F57:L57"/>
    <mergeCell ref="Q57:S57"/>
    <mergeCell ref="V57:Y57"/>
    <mergeCell ref="Z57:AC57"/>
    <mergeCell ref="AD57:AG57"/>
    <mergeCell ref="AH57:AI57"/>
    <mergeCell ref="AJ57:AL57"/>
    <mergeCell ref="AM57:AP57"/>
    <mergeCell ref="A56:E56"/>
    <mergeCell ref="F56:S56"/>
    <mergeCell ref="T56:U56"/>
    <mergeCell ref="V56:W56"/>
    <mergeCell ref="X56:Y56"/>
    <mergeCell ref="Z56:AC56"/>
    <mergeCell ref="AD56:AG56"/>
    <mergeCell ref="AH56:AI56"/>
    <mergeCell ref="AK56:AL56"/>
    <mergeCell ref="AM54:AP54"/>
    <mergeCell ref="A55:E55"/>
    <mergeCell ref="F55:L55"/>
    <mergeCell ref="Q55:S55"/>
    <mergeCell ref="V55:Y55"/>
    <mergeCell ref="Z55:AC55"/>
    <mergeCell ref="AD55:AG55"/>
    <mergeCell ref="AH55:AI55"/>
    <mergeCell ref="AJ55:AL55"/>
    <mergeCell ref="AM55:AP55"/>
    <mergeCell ref="A54:E54"/>
    <mergeCell ref="F54:S54"/>
    <mergeCell ref="T54:U54"/>
    <mergeCell ref="V54:W54"/>
    <mergeCell ref="X54:Y54"/>
    <mergeCell ref="Z54:AC54"/>
    <mergeCell ref="AD54:AG54"/>
    <mergeCell ref="AH54:AI54"/>
    <mergeCell ref="AK54:AL54"/>
    <mergeCell ref="AM52:AP52"/>
    <mergeCell ref="A53:E53"/>
    <mergeCell ref="F53:L53"/>
    <mergeCell ref="Q53:S53"/>
    <mergeCell ref="V53:Y53"/>
    <mergeCell ref="Z53:AC53"/>
    <mergeCell ref="AD53:AG53"/>
    <mergeCell ref="AH53:AI53"/>
    <mergeCell ref="AJ53:AL53"/>
    <mergeCell ref="AM53:AP53"/>
    <mergeCell ref="A52:E52"/>
    <mergeCell ref="F52:S52"/>
    <mergeCell ref="T52:U52"/>
    <mergeCell ref="V52:W52"/>
    <mergeCell ref="X52:Y52"/>
    <mergeCell ref="Z52:AC52"/>
    <mergeCell ref="AD52:AG52"/>
    <mergeCell ref="AH52:AI52"/>
    <mergeCell ref="AK52:AL52"/>
    <mergeCell ref="AD50:AG50"/>
    <mergeCell ref="AH50:AI50"/>
    <mergeCell ref="AK50:AL50"/>
    <mergeCell ref="AM50:AP50"/>
    <mergeCell ref="A51:E51"/>
    <mergeCell ref="F51:L51"/>
    <mergeCell ref="Q51:S51"/>
    <mergeCell ref="V51:Y51"/>
    <mergeCell ref="Z51:AC51"/>
    <mergeCell ref="AD51:AG51"/>
    <mergeCell ref="A50:E50"/>
    <mergeCell ref="F50:S50"/>
    <mergeCell ref="T50:U50"/>
    <mergeCell ref="V50:W50"/>
    <mergeCell ref="X50:Y50"/>
    <mergeCell ref="Z50:AC50"/>
    <mergeCell ref="AH51:AI51"/>
    <mergeCell ref="AJ51:AL51"/>
    <mergeCell ref="AM51:AP51"/>
    <mergeCell ref="AM48:AP48"/>
    <mergeCell ref="A49:E49"/>
    <mergeCell ref="F49:L49"/>
    <mergeCell ref="Q49:S49"/>
    <mergeCell ref="V49:Y49"/>
    <mergeCell ref="Z49:AC49"/>
    <mergeCell ref="AD49:AG49"/>
    <mergeCell ref="AH49:AI49"/>
    <mergeCell ref="AJ49:AL49"/>
    <mergeCell ref="AM49:AP49"/>
    <mergeCell ref="A48:E48"/>
    <mergeCell ref="F48:S48"/>
    <mergeCell ref="T48:U48"/>
    <mergeCell ref="V48:W48"/>
    <mergeCell ref="X48:Y48"/>
    <mergeCell ref="Z48:AC48"/>
    <mergeCell ref="AD48:AG48"/>
    <mergeCell ref="AH48:AI48"/>
    <mergeCell ref="AK48:AL48"/>
    <mergeCell ref="AM46:AP46"/>
    <mergeCell ref="A47:E47"/>
    <mergeCell ref="F47:L47"/>
    <mergeCell ref="Q47:S47"/>
    <mergeCell ref="V47:Y47"/>
    <mergeCell ref="Z47:AC47"/>
    <mergeCell ref="AD47:AG47"/>
    <mergeCell ref="AH47:AI47"/>
    <mergeCell ref="AJ47:AL47"/>
    <mergeCell ref="AM47:AP47"/>
    <mergeCell ref="A46:E46"/>
    <mergeCell ref="F46:S46"/>
    <mergeCell ref="T46:U46"/>
    <mergeCell ref="V46:W46"/>
    <mergeCell ref="X46:Y46"/>
    <mergeCell ref="Z46:AC46"/>
    <mergeCell ref="AD46:AG46"/>
    <mergeCell ref="AH46:AI46"/>
    <mergeCell ref="AK46:AL46"/>
    <mergeCell ref="AM44:AP44"/>
    <mergeCell ref="A45:E45"/>
    <mergeCell ref="F45:L45"/>
    <mergeCell ref="Q45:S45"/>
    <mergeCell ref="V45:Y45"/>
    <mergeCell ref="Z45:AC45"/>
    <mergeCell ref="AD45:AG45"/>
    <mergeCell ref="AH45:AI45"/>
    <mergeCell ref="AJ45:AL45"/>
    <mergeCell ref="AM45:AP45"/>
    <mergeCell ref="A44:E44"/>
    <mergeCell ref="F44:S44"/>
    <mergeCell ref="T44:U44"/>
    <mergeCell ref="V44:W44"/>
    <mergeCell ref="X44:Y44"/>
    <mergeCell ref="Z44:AC44"/>
    <mergeCell ref="AD44:AG44"/>
    <mergeCell ref="AH44:AI44"/>
    <mergeCell ref="AK44:AL44"/>
    <mergeCell ref="AM42:AP42"/>
    <mergeCell ref="A43:E43"/>
    <mergeCell ref="F43:L43"/>
    <mergeCell ref="Q43:S43"/>
    <mergeCell ref="V43:Y43"/>
    <mergeCell ref="Z43:AC43"/>
    <mergeCell ref="AD43:AG43"/>
    <mergeCell ref="AH43:AI43"/>
    <mergeCell ref="AJ43:AL43"/>
    <mergeCell ref="AM43:AP43"/>
    <mergeCell ref="A42:E42"/>
    <mergeCell ref="F42:S42"/>
    <mergeCell ref="T42:U42"/>
    <mergeCell ref="V42:W42"/>
    <mergeCell ref="X42:Y42"/>
    <mergeCell ref="Z42:AC42"/>
    <mergeCell ref="AD42:AG42"/>
    <mergeCell ref="AH42:AI42"/>
    <mergeCell ref="AK42:AL42"/>
    <mergeCell ref="AM40:AP40"/>
    <mergeCell ref="A38:E39"/>
    <mergeCell ref="F38:S39"/>
    <mergeCell ref="T38:Y39"/>
    <mergeCell ref="A41:E41"/>
    <mergeCell ref="F41:L41"/>
    <mergeCell ref="Q41:S41"/>
    <mergeCell ref="V41:Y41"/>
    <mergeCell ref="Z41:AC41"/>
    <mergeCell ref="AD41:AG41"/>
    <mergeCell ref="AH41:AI41"/>
    <mergeCell ref="AJ41:AL41"/>
    <mergeCell ref="AM41:AP41"/>
    <mergeCell ref="A40:E40"/>
    <mergeCell ref="F40:S40"/>
    <mergeCell ref="T40:U40"/>
    <mergeCell ref="V40:W40"/>
    <mergeCell ref="X40:Y40"/>
    <mergeCell ref="Z40:AC40"/>
    <mergeCell ref="AD40:AG40"/>
    <mergeCell ref="AH40:AI40"/>
    <mergeCell ref="AK40:AL40"/>
    <mergeCell ref="A25:E25"/>
    <mergeCell ref="F25:AL25"/>
    <mergeCell ref="A28:E28"/>
    <mergeCell ref="F28:AL28"/>
    <mergeCell ref="A29:E29"/>
    <mergeCell ref="F29:AL29"/>
    <mergeCell ref="Z38:AL38"/>
    <mergeCell ref="AH5:AO6"/>
    <mergeCell ref="AH15:AO15"/>
    <mergeCell ref="A17:AL17"/>
    <mergeCell ref="A19:AK21"/>
    <mergeCell ref="A24:E24"/>
    <mergeCell ref="F24:AL24"/>
    <mergeCell ref="A33:E33"/>
    <mergeCell ref="F33:U33"/>
    <mergeCell ref="A34:E34"/>
    <mergeCell ref="F34:U34"/>
    <mergeCell ref="AM38:AP39"/>
    <mergeCell ref="Z39:AC39"/>
    <mergeCell ref="AD39:AG39"/>
    <mergeCell ref="AH39:AL39"/>
  </mergeCells>
  <phoneticPr fontId="2"/>
  <conditionalFormatting sqref="A51 A53 A55 A57">
    <cfRule type="expression" dxfId="27" priority="4">
      <formula>A51=""</formula>
    </cfRule>
  </conditionalFormatting>
  <conditionalFormatting sqref="A59">
    <cfRule type="expression" dxfId="26" priority="2">
      <formula>A59=""</formula>
    </cfRule>
  </conditionalFormatting>
  <conditionalFormatting sqref="F24 F28 A41 A43 A45 A47 A49 A98 A100 Z101 AH101 A102 Z103 AH103 A104 Z105 AH105 A106 A108 Z109:Z110 AH109:AH110 A110 A116 A121 A123 AM124:AP124 A125 AM126:AP126 A127 AM128:AP128 A129 AM130:AP130 A131 AM132:AP132 A133 AM134:AP134 A135 AM136:AP136 A137 AM138:AP138 A139">
    <cfRule type="expression" dxfId="25" priority="12">
      <formula>A24=""</formula>
    </cfRule>
  </conditionalFormatting>
  <conditionalFormatting sqref="L89:R89 T89:W89">
    <cfRule type="expression" dxfId="24" priority="14">
      <formula>$A$88="■"</formula>
    </cfRule>
  </conditionalFormatting>
  <conditionalFormatting sqref="L93:R93 T93 Y93">
    <cfRule type="expression" dxfId="23" priority="24">
      <formula>$A$92="■"</formula>
    </cfRule>
  </conditionalFormatting>
  <conditionalFormatting sqref="N77:R77 T77:W77 Y77:AB77">
    <cfRule type="expression" dxfId="22" priority="16">
      <formula>$A$76="■"</formula>
    </cfRule>
  </conditionalFormatting>
  <conditionalFormatting sqref="N81:R81 T81:W81 Y81:AB81">
    <cfRule type="expression" dxfId="21" priority="15">
      <formula>$A$80="■"</formula>
    </cfRule>
  </conditionalFormatting>
  <conditionalFormatting sqref="N70:AP72">
    <cfRule type="expression" dxfId="20" priority="23">
      <formula>OR($A$67="□",$L$68&lt;=1)</formula>
    </cfRule>
  </conditionalFormatting>
  <conditionalFormatting sqref="N73:AP75">
    <cfRule type="expression" dxfId="19" priority="22">
      <formula>OR($A$67="□",$L$68&lt;=2)</formula>
    </cfRule>
  </conditionalFormatting>
  <conditionalFormatting sqref="N78:AP79">
    <cfRule type="expression" dxfId="18" priority="21">
      <formula>OR($A$76="□",$L$77&lt;=1)</formula>
    </cfRule>
  </conditionalFormatting>
  <conditionalFormatting sqref="N82:AP83">
    <cfRule type="expression" dxfId="17" priority="20">
      <formula>OR($A$80="□",$L$81&lt;=1)</formula>
    </cfRule>
  </conditionalFormatting>
  <conditionalFormatting sqref="N84:AP85">
    <cfRule type="expression" dxfId="16" priority="19">
      <formula>OR($A$80="□",$L$81&lt;=2)</formula>
    </cfRule>
  </conditionalFormatting>
  <conditionalFormatting sqref="O69:R69 T69:W69">
    <cfRule type="expression" dxfId="15" priority="17">
      <formula>$A$67="■"</formula>
    </cfRule>
  </conditionalFormatting>
  <conditionalFormatting sqref="V40:W40">
    <cfRule type="expression" dxfId="14" priority="6">
      <formula>$T$40="■"</formula>
    </cfRule>
  </conditionalFormatting>
  <conditionalFormatting sqref="X68:AL69">
    <cfRule type="expression" dxfId="13" priority="489">
      <formula>$O$69=#REF!</formula>
    </cfRule>
  </conditionalFormatting>
  <conditionalFormatting sqref="X71:AL72">
    <cfRule type="expression" dxfId="12" priority="490">
      <formula>$O$72=#REF!</formula>
    </cfRule>
  </conditionalFormatting>
  <conditionalFormatting sqref="X74:AL75">
    <cfRule type="expression" dxfId="11" priority="491">
      <formula>$O$75=#REF!</formula>
    </cfRule>
  </conditionalFormatting>
  <conditionalFormatting sqref="AA89:AB89">
    <cfRule type="expression" dxfId="10" priority="13">
      <formula>$Y$89="■"</formula>
    </cfRule>
  </conditionalFormatting>
  <conditionalFormatting sqref="AC80:AL80">
    <cfRule type="expression" dxfId="9" priority="18">
      <formula>AND($A$80="■",$L$81&lt;=1)</formula>
    </cfRule>
  </conditionalFormatting>
  <conditionalFormatting sqref="AK40:AL40">
    <cfRule type="expression" dxfId="8" priority="5">
      <formula>$AH$40="■"</formula>
    </cfRule>
  </conditionalFormatting>
  <conditionalFormatting sqref="AM40 AM42 AM44 AM46 AM48">
    <cfRule type="expression" dxfId="7" priority="11">
      <formula>$AM40=""</formula>
    </cfRule>
  </conditionalFormatting>
  <conditionalFormatting sqref="AM50 AM52 AM54 AM56">
    <cfRule type="expression" dxfId="6" priority="3">
      <formula>$AM50=""</formula>
    </cfRule>
  </conditionalFormatting>
  <conditionalFormatting sqref="AM58">
    <cfRule type="expression" dxfId="5" priority="1">
      <formula>$AM58=""</formula>
    </cfRule>
  </conditionalFormatting>
  <conditionalFormatting sqref="AM97 AM99 AM101 AM103 AM105 AM107 AM109">
    <cfRule type="expression" dxfId="4" priority="10">
      <formula>$AM97=""</formula>
    </cfRule>
  </conditionalFormatting>
  <conditionalFormatting sqref="AM115">
    <cfRule type="expression" dxfId="3" priority="9">
      <formula>$AM115=""</formula>
    </cfRule>
  </conditionalFormatting>
  <conditionalFormatting sqref="AM120">
    <cfRule type="expression" dxfId="2" priority="8">
      <formula>$AM120=""</formula>
    </cfRule>
  </conditionalFormatting>
  <conditionalFormatting sqref="AM122">
    <cfRule type="expression" dxfId="1" priority="7">
      <formula>$AM122=""</formula>
    </cfRule>
  </conditionalFormatting>
  <dataValidations count="18">
    <dataValidation type="list" allowBlank="1" showInputMessage="1" sqref="F40:S40" xr:uid="{00000000-0002-0000-0400-000000000000}">
      <formula1>プラン</formula1>
    </dataValidation>
    <dataValidation type="list" allowBlank="1" showInputMessage="1" sqref="T89" xr:uid="{00000000-0002-0000-0400-000001000000}">
      <formula1>"1,2,3,4,5,6,7,8,9,10"</formula1>
    </dataValidation>
    <dataValidation type="list" allowBlank="1" showInputMessage="1" showErrorMessage="1" sqref="S66" xr:uid="{00000000-0002-0000-0400-000002000000}">
      <formula1>閉域網冗長化</formula1>
    </dataValidation>
    <dataValidation type="list" allowBlank="1" showInputMessage="1" showErrorMessage="1" sqref="AX17:AZ17 AU1:AW1" xr:uid="{00000000-0002-0000-0400-000003000000}">
      <formula1>分類</formula1>
    </dataValidation>
    <dataValidation type="list" allowBlank="1" showInputMessage="1" sqref="AB75 AB69 AB72" xr:uid="{00000000-0002-0000-0400-000004000000}">
      <formula1>NWタイプ</formula1>
    </dataValidation>
    <dataValidation type="list" allowBlank="1" showInputMessage="1" showErrorMessage="1" sqref="Y77 Y79 Y83 Y85" xr:uid="{00000000-0002-0000-0400-000005000000}">
      <formula1>VLAN</formula1>
    </dataValidation>
    <dataValidation type="list" allowBlank="1" showInputMessage="1" sqref="O75 O69 O72" xr:uid="{00000000-0002-0000-0400-000006000000}">
      <formula1>ラック</formula1>
    </dataValidation>
    <dataValidation type="list" allowBlank="1" showInputMessage="1" showErrorMessage="1" sqref="Y81 Y93" xr:uid="{00000000-0002-0000-0400-000007000000}">
      <formula1>接続方法</formula1>
    </dataValidation>
    <dataValidation type="list" allowBlank="1" showInputMessage="1" sqref="F120:S120 F136:S136 F122:S122 F124:S124 F126:S126 F128:S128 F130:S130 F132:S132 F134:S134 F138:S138" xr:uid="{00000000-0002-0000-0400-000008000000}">
      <formula1>追加・変更メニュー</formula1>
    </dataValidation>
    <dataValidation type="list" imeMode="off" allowBlank="1" showInputMessage="1" sqref="F29:AL29" xr:uid="{00000000-0002-0000-0400-000009000000}">
      <formula1>VPS種別</formula1>
    </dataValidation>
    <dataValidation type="list" allowBlank="1" showInputMessage="1" sqref="F58 F42 F44 F46 F48 F50 F52 F54 F56" xr:uid="{00000000-0002-0000-0400-00000A000000}">
      <formula1>ストレージ基本メニュー</formula1>
    </dataValidation>
    <dataValidation type="list" allowBlank="1" showInputMessage="1" sqref="F115" xr:uid="{00000000-0002-0000-0400-00000B000000}">
      <formula1>移行用ラック</formula1>
    </dataValidation>
    <dataValidation type="list" allowBlank="1" showInputMessage="1" sqref="T75 T69 T72" xr:uid="{00000000-0002-0000-0400-00000C000000}">
      <formula1>VPS種別</formula1>
    </dataValidation>
    <dataValidation type="list" allowBlank="1" showInputMessage="1" showErrorMessage="1" sqref="AH40 T40 Z40 AD40 AH42 T48 AH44 AH46 T42 AD48 T44 T46 Z42 Z44 Z46 Z48 AD42 AD44 AD46 AH48 Y89 A92 A76:B77 A80:B81 A63 A88 A67 A65 AH50 T56 AH52 AH54 T50 AD56 T52 T54 Z50 Z52 Z54 Z56 AD50 AD52 AD54 AH56 AH58 T58 Z58 AD58" xr:uid="{00000000-0002-0000-0400-00000D000000}">
      <formula1>"□,■"</formula1>
    </dataValidation>
    <dataValidation type="list" allowBlank="1" showInputMessage="1" sqref="F107 F109 F101 F103 F105 F97 F99" xr:uid="{00000000-0002-0000-0400-00000E000000}">
      <formula1>NW閉域網</formula1>
    </dataValidation>
    <dataValidation allowBlank="1" showInputMessage="1" sqref="T120:T139 T115:T116 A115:A116 A120:A139 T97:T110 AI72 AI69 AI75 A97:A110 A40:A59" xr:uid="{00000000-0002-0000-0400-00000F000000}"/>
    <dataValidation imeMode="off" allowBlank="1" showInputMessage="1" showErrorMessage="1" sqref="F28 F24:F25" xr:uid="{00000000-0002-0000-0400-000010000000}"/>
    <dataValidation type="list" allowBlank="1" showInputMessage="1" sqref="V115:Y115" xr:uid="{00000000-0002-0000-0400-000011000000}">
      <formula1>#REF!</formula1>
    </dataValidation>
  </dataValidations>
  <printOptions horizontalCentered="1"/>
  <pageMargins left="0.39370078740157483" right="0.39370078740157483" top="0.59055118110236227" bottom="0.39370078740157483" header="0.35433070866141736" footer="0.11811023622047245"/>
  <pageSetup paperSize="9" scale="80" fitToHeight="0" orientation="portrait" r:id="rId1"/>
  <headerFooter alignWithMargins="0">
    <oddHeader>&amp;C&amp;"ＭＳ Ｐゴシック,太字"
&amp;R&amp;"メイリオ,レギュラー"&amp;10
&amp;P / &amp;N</oddHeader>
    <oddFooter>&amp;L&amp;"メイリオ,レギュラー"&amp;8strg_application_201508(ver.4.1)</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K71"/>
  <sheetViews>
    <sheetView showGridLines="0" view="pageBreakPreview" zoomScaleNormal="100" zoomScaleSheetLayoutView="100" workbookViewId="0">
      <selection activeCell="BF4" sqref="BF4"/>
    </sheetView>
  </sheetViews>
  <sheetFormatPr defaultColWidth="2.875" defaultRowHeight="18.75" x14ac:dyDescent="0.15"/>
  <cols>
    <col min="1" max="38" width="2.875" style="1" customWidth="1"/>
    <col min="39" max="39" width="3.875" style="1" hidden="1" customWidth="1"/>
    <col min="40" max="40" width="9.625" style="33" hidden="1" customWidth="1"/>
    <col min="41" max="41" width="14.375" style="33" hidden="1" customWidth="1"/>
    <col min="42" max="50" width="7.5" style="33" hidden="1" customWidth="1"/>
    <col min="51" max="52" width="7.5" style="1" hidden="1" customWidth="1"/>
    <col min="53" max="53" width="2.875" style="1" customWidth="1"/>
    <col min="54" max="16384" width="2.875" style="1"/>
  </cols>
  <sheetData>
    <row r="1" spans="1:52" ht="21" customHeight="1" thickBot="1" x14ac:dyDescent="0.2">
      <c r="A1" s="48" t="s">
        <v>25</v>
      </c>
      <c r="B1" s="49"/>
      <c r="C1" s="49"/>
      <c r="D1" s="49"/>
      <c r="E1" s="49"/>
      <c r="F1" s="49"/>
      <c r="G1" s="49"/>
      <c r="H1" s="49"/>
      <c r="I1" s="49"/>
      <c r="J1" s="49"/>
      <c r="K1" s="49"/>
      <c r="L1" s="49"/>
      <c r="M1" s="49"/>
      <c r="N1" s="49"/>
      <c r="O1" s="49"/>
      <c r="P1" s="49"/>
      <c r="Q1" s="49"/>
      <c r="R1" s="49"/>
      <c r="S1" s="49"/>
      <c r="T1" s="49"/>
      <c r="U1" s="49"/>
      <c r="V1" s="49"/>
      <c r="W1" s="49"/>
      <c r="X1" s="49"/>
      <c r="Y1" s="50"/>
      <c r="Z1" s="51"/>
      <c r="AA1" s="52"/>
      <c r="AB1" s="49"/>
      <c r="AC1" s="52"/>
      <c r="AD1" s="51"/>
      <c r="AE1" s="52"/>
      <c r="AF1" s="49"/>
      <c r="AG1" s="52"/>
      <c r="AH1" s="49"/>
      <c r="AI1" s="68"/>
      <c r="AJ1" s="50"/>
      <c r="AK1" s="51"/>
      <c r="AL1" s="52"/>
      <c r="AN1" s="34"/>
      <c r="AO1" s="87"/>
      <c r="AP1" s="87"/>
      <c r="AQ1" s="87"/>
      <c r="AR1" s="87"/>
      <c r="AS1" s="87"/>
      <c r="AT1" s="87"/>
      <c r="AU1" s="87"/>
      <c r="AV1" s="87"/>
      <c r="AW1" s="87"/>
      <c r="AX1" s="1"/>
    </row>
    <row r="2" spans="1:52" ht="15" customHeight="1" x14ac:dyDescent="0.15">
      <c r="A2" s="835" t="s">
        <v>85</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835"/>
      <c r="AL2" s="835"/>
      <c r="AO2" s="87"/>
      <c r="AP2" s="87"/>
      <c r="AQ2" s="87"/>
      <c r="AR2" s="87"/>
      <c r="AS2" s="87"/>
      <c r="AT2" s="87"/>
      <c r="AU2" s="87"/>
      <c r="AV2" s="87"/>
      <c r="AW2" s="87"/>
      <c r="AY2" s="33"/>
      <c r="AZ2" s="33"/>
    </row>
    <row r="3" spans="1:52" ht="15" customHeight="1" x14ac:dyDescent="0.15">
      <c r="A3" s="501" t="s">
        <v>67</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O3" s="87"/>
      <c r="AP3" s="87"/>
      <c r="AQ3" s="87"/>
      <c r="AR3" s="87"/>
      <c r="AS3" s="87"/>
      <c r="AT3" s="87"/>
      <c r="AU3" s="87"/>
      <c r="AV3" s="87"/>
      <c r="AW3" s="87"/>
      <c r="AY3" s="33"/>
      <c r="AZ3" s="33"/>
    </row>
    <row r="4" spans="1:52" ht="15" customHeight="1" x14ac:dyDescent="0.15">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O4" s="87"/>
      <c r="AP4" s="87"/>
      <c r="AQ4" s="87"/>
      <c r="AR4" s="87"/>
      <c r="AS4" s="87"/>
      <c r="AT4" s="87"/>
      <c r="AU4" s="87"/>
      <c r="AV4" s="87"/>
      <c r="AW4" s="87"/>
      <c r="AY4" s="33"/>
      <c r="AZ4" s="33"/>
    </row>
    <row r="5" spans="1:52" ht="5.0999999999999996" customHeight="1" x14ac:dyDescent="0.1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O5" s="87"/>
      <c r="AP5" s="87"/>
      <c r="AQ5" s="87"/>
      <c r="AR5" s="87"/>
      <c r="AS5" s="87"/>
      <c r="AT5" s="87"/>
      <c r="AU5" s="87"/>
      <c r="AV5" s="87"/>
      <c r="AW5" s="87"/>
      <c r="AY5" s="33"/>
      <c r="AZ5" s="33"/>
    </row>
    <row r="6" spans="1:52" ht="15" customHeight="1" x14ac:dyDescent="0.15">
      <c r="A6" s="53" t="s">
        <v>104</v>
      </c>
      <c r="B6" s="54"/>
      <c r="C6" s="54"/>
      <c r="D6" s="54"/>
      <c r="E6" s="54"/>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6"/>
      <c r="AO6" s="87"/>
      <c r="AP6" s="87"/>
      <c r="AQ6" s="87"/>
      <c r="AR6" s="87"/>
      <c r="AS6" s="87"/>
      <c r="AT6" s="87"/>
      <c r="AU6" s="87"/>
      <c r="AV6" s="87"/>
      <c r="AW6" s="87"/>
      <c r="AY6" s="33"/>
      <c r="AZ6" s="33"/>
    </row>
    <row r="7" spans="1:52" ht="19.5" customHeight="1" x14ac:dyDescent="0.15">
      <c r="A7" s="864" t="str">
        <f>ご契約内容!A6</f>
        <v>契約組織名称</v>
      </c>
      <c r="B7" s="865"/>
      <c r="C7" s="865"/>
      <c r="D7" s="865"/>
      <c r="E7" s="865"/>
      <c r="F7" s="866"/>
      <c r="G7" s="600" t="e">
        <f>IF(#REF!="","",#REF!)</f>
        <v>#REF!</v>
      </c>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867"/>
      <c r="AO7" s="87"/>
      <c r="AP7" s="87"/>
      <c r="AQ7" s="87"/>
      <c r="AR7" s="87"/>
      <c r="AS7" s="87"/>
      <c r="AT7" s="87"/>
      <c r="AU7" s="87"/>
      <c r="AV7" s="87"/>
      <c r="AW7" s="87"/>
      <c r="AY7" s="33"/>
      <c r="AZ7" s="33"/>
    </row>
    <row r="8" spans="1:52" ht="7.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O8" s="87"/>
      <c r="AP8" s="87"/>
      <c r="AQ8" s="87"/>
      <c r="AR8" s="87"/>
      <c r="AS8" s="87"/>
      <c r="AT8" s="87"/>
      <c r="AU8" s="87"/>
      <c r="AV8" s="87"/>
      <c r="AW8" s="87"/>
      <c r="AY8" s="33"/>
      <c r="AZ8" s="33"/>
    </row>
    <row r="9" spans="1:52" ht="15" customHeight="1" x14ac:dyDescent="0.15">
      <c r="A9" s="53" t="s">
        <v>105</v>
      </c>
      <c r="B9" s="54"/>
      <c r="C9" s="54"/>
      <c r="D9" s="54"/>
      <c r="E9" s="54"/>
      <c r="F9" s="54"/>
      <c r="G9" s="54"/>
      <c r="H9" s="57"/>
      <c r="I9" s="54"/>
      <c r="J9" s="54"/>
      <c r="K9" s="54"/>
      <c r="L9" s="57" t="s">
        <v>19</v>
      </c>
      <c r="M9" s="54"/>
      <c r="N9" s="54"/>
      <c r="O9" s="54"/>
      <c r="P9" s="54"/>
      <c r="Q9" s="54"/>
      <c r="R9" s="54"/>
      <c r="S9" s="54"/>
      <c r="T9" s="54"/>
      <c r="U9" s="54"/>
      <c r="V9" s="54"/>
      <c r="W9" s="54"/>
      <c r="X9" s="54"/>
      <c r="Y9" s="54"/>
      <c r="Z9" s="54"/>
      <c r="AA9" s="54"/>
      <c r="AB9" s="54"/>
      <c r="AC9" s="54"/>
      <c r="AD9" s="54"/>
      <c r="AE9" s="54"/>
      <c r="AF9" s="54"/>
      <c r="AG9" s="54"/>
      <c r="AH9" s="54"/>
      <c r="AI9" s="54"/>
      <c r="AJ9" s="54"/>
      <c r="AK9" s="54"/>
      <c r="AL9" s="58"/>
      <c r="AO9" s="87"/>
      <c r="AP9" s="87"/>
      <c r="AQ9" s="87"/>
      <c r="AR9" s="87"/>
      <c r="AS9" s="87"/>
      <c r="AT9" s="87"/>
      <c r="AU9" s="87"/>
      <c r="AV9" s="87"/>
      <c r="AW9" s="87"/>
      <c r="AY9" s="33"/>
      <c r="AZ9" s="33"/>
    </row>
    <row r="10" spans="1:52" ht="5.25" customHeight="1" x14ac:dyDescent="0.15">
      <c r="A10" s="59"/>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60"/>
      <c r="AO10" s="87"/>
      <c r="AP10" s="87"/>
      <c r="AQ10" s="87"/>
      <c r="AR10" s="87"/>
      <c r="AS10" s="87"/>
      <c r="AT10" s="87"/>
      <c r="AU10" s="87"/>
      <c r="AV10" s="87"/>
      <c r="AW10" s="87"/>
      <c r="AY10" s="33"/>
      <c r="AZ10" s="33"/>
    </row>
    <row r="11" spans="1:52" s="33" customFormat="1" ht="13.5" customHeight="1" x14ac:dyDescent="0.15">
      <c r="A11" s="106"/>
      <c r="B11" s="107" t="s">
        <v>0</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L11" s="108"/>
      <c r="AO11" s="87"/>
      <c r="AP11" s="87"/>
      <c r="AQ11" s="87"/>
      <c r="AR11" s="87"/>
      <c r="AS11" s="87"/>
      <c r="AT11" s="87"/>
      <c r="AU11" s="87"/>
      <c r="AV11" s="87"/>
      <c r="AW11" s="87"/>
    </row>
    <row r="12" spans="1:52" s="33" customFormat="1" ht="13.5" customHeight="1" x14ac:dyDescent="0.15">
      <c r="A12" s="106"/>
      <c r="B12" s="109" t="s">
        <v>62</v>
      </c>
      <c r="C12" s="868" t="s">
        <v>63</v>
      </c>
      <c r="D12" s="868"/>
      <c r="E12" s="868"/>
      <c r="F12" s="868"/>
      <c r="G12" s="868"/>
      <c r="H12" s="868"/>
      <c r="I12" s="868"/>
      <c r="J12" s="868"/>
      <c r="K12" s="868"/>
      <c r="L12" s="868"/>
      <c r="M12" s="868"/>
      <c r="N12" s="868"/>
      <c r="O12" s="868"/>
      <c r="P12" s="868"/>
      <c r="Q12" s="868"/>
      <c r="R12" s="868"/>
      <c r="S12" s="868"/>
      <c r="T12" s="868"/>
      <c r="U12" s="868"/>
      <c r="V12" s="868"/>
      <c r="W12" s="868"/>
      <c r="X12" s="868"/>
      <c r="Y12" s="868"/>
      <c r="Z12" s="868"/>
      <c r="AA12" s="868"/>
      <c r="AB12" s="868"/>
      <c r="AC12" s="868"/>
      <c r="AD12" s="868"/>
      <c r="AE12" s="868"/>
      <c r="AF12" s="868"/>
      <c r="AG12" s="868"/>
      <c r="AH12" s="868"/>
      <c r="AI12" s="868"/>
      <c r="AJ12" s="868"/>
      <c r="AK12" s="868"/>
      <c r="AL12" s="108"/>
      <c r="AO12" s="87"/>
      <c r="AP12" s="87"/>
      <c r="AQ12" s="87"/>
      <c r="AR12" s="87"/>
      <c r="AS12" s="87"/>
      <c r="AT12" s="87"/>
      <c r="AU12" s="87"/>
      <c r="AV12" s="87"/>
      <c r="AW12" s="87"/>
    </row>
    <row r="13" spans="1:52" s="33" customFormat="1" ht="13.5" customHeight="1" x14ac:dyDescent="0.15">
      <c r="A13" s="106"/>
      <c r="B13" s="109"/>
      <c r="C13" s="868"/>
      <c r="D13" s="868"/>
      <c r="E13" s="868"/>
      <c r="F13" s="868"/>
      <c r="G13" s="868"/>
      <c r="H13" s="868"/>
      <c r="I13" s="868"/>
      <c r="J13" s="868"/>
      <c r="K13" s="868"/>
      <c r="L13" s="868"/>
      <c r="M13" s="868"/>
      <c r="N13" s="868"/>
      <c r="O13" s="868"/>
      <c r="P13" s="868"/>
      <c r="Q13" s="868"/>
      <c r="R13" s="868"/>
      <c r="S13" s="868"/>
      <c r="T13" s="868"/>
      <c r="U13" s="868"/>
      <c r="V13" s="868"/>
      <c r="W13" s="868"/>
      <c r="X13" s="868"/>
      <c r="Y13" s="868"/>
      <c r="Z13" s="868"/>
      <c r="AA13" s="868"/>
      <c r="AB13" s="868"/>
      <c r="AC13" s="868"/>
      <c r="AD13" s="868"/>
      <c r="AE13" s="868"/>
      <c r="AF13" s="868"/>
      <c r="AG13" s="868"/>
      <c r="AH13" s="868"/>
      <c r="AI13" s="868"/>
      <c r="AJ13" s="868"/>
      <c r="AK13" s="868"/>
      <c r="AL13" s="108"/>
      <c r="AO13" s="87"/>
      <c r="AP13" s="87"/>
      <c r="AQ13" s="87"/>
      <c r="AR13" s="87"/>
      <c r="AS13" s="87"/>
      <c r="AT13" s="87"/>
      <c r="AU13" s="87"/>
      <c r="AV13" s="87"/>
      <c r="AW13" s="87"/>
    </row>
    <row r="14" spans="1:52" s="33" customFormat="1" ht="13.5" customHeight="1" x14ac:dyDescent="0.15">
      <c r="A14" s="106"/>
      <c r="B14" s="109" t="s">
        <v>62</v>
      </c>
      <c r="C14" s="868" t="s">
        <v>20</v>
      </c>
      <c r="D14" s="868"/>
      <c r="E14" s="868"/>
      <c r="F14" s="868"/>
      <c r="G14" s="868"/>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8"/>
      <c r="AG14" s="868"/>
      <c r="AH14" s="868"/>
      <c r="AI14" s="868"/>
      <c r="AJ14" s="868"/>
      <c r="AK14" s="868"/>
      <c r="AL14" s="108"/>
      <c r="AO14" s="87"/>
      <c r="AP14" s="87"/>
      <c r="AQ14" s="87"/>
      <c r="AR14" s="87"/>
      <c r="AS14" s="87"/>
      <c r="AT14" s="87"/>
      <c r="AU14" s="87"/>
      <c r="AV14" s="87"/>
      <c r="AW14" s="87"/>
    </row>
    <row r="15" spans="1:52" s="33" customFormat="1" ht="13.5" customHeight="1" x14ac:dyDescent="0.15">
      <c r="A15" s="106"/>
      <c r="B15" s="109" t="s">
        <v>1</v>
      </c>
      <c r="C15" s="868"/>
      <c r="D15" s="868"/>
      <c r="E15" s="868"/>
      <c r="F15" s="868"/>
      <c r="G15" s="868"/>
      <c r="H15" s="868"/>
      <c r="I15" s="868"/>
      <c r="J15" s="868"/>
      <c r="K15" s="868"/>
      <c r="L15" s="868"/>
      <c r="M15" s="868"/>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108"/>
      <c r="AO15" s="87"/>
      <c r="AP15" s="87"/>
      <c r="AQ15" s="87"/>
      <c r="AR15" s="87"/>
      <c r="AS15" s="87"/>
      <c r="AT15" s="87"/>
      <c r="AU15" s="87"/>
      <c r="AV15" s="87"/>
      <c r="AW15" s="87"/>
    </row>
    <row r="16" spans="1:52" s="33" customFormat="1" ht="13.5" customHeight="1" x14ac:dyDescent="0.15">
      <c r="A16" s="106"/>
      <c r="B16" s="109" t="s">
        <v>62</v>
      </c>
      <c r="C16" s="869" t="s">
        <v>95</v>
      </c>
      <c r="D16" s="869"/>
      <c r="E16" s="869"/>
      <c r="F16" s="869"/>
      <c r="G16" s="869"/>
      <c r="H16" s="869"/>
      <c r="I16" s="869"/>
      <c r="J16" s="869"/>
      <c r="K16" s="869"/>
      <c r="L16" s="869"/>
      <c r="M16" s="869"/>
      <c r="N16" s="869"/>
      <c r="O16" s="869"/>
      <c r="P16" s="869"/>
      <c r="Q16" s="869"/>
      <c r="R16" s="869"/>
      <c r="S16" s="869"/>
      <c r="T16" s="869"/>
      <c r="U16" s="869"/>
      <c r="V16" s="869"/>
      <c r="W16" s="869"/>
      <c r="X16" s="869"/>
      <c r="Y16" s="869"/>
      <c r="Z16" s="869"/>
      <c r="AA16" s="869"/>
      <c r="AB16" s="869"/>
      <c r="AC16" s="869"/>
      <c r="AD16" s="869"/>
      <c r="AE16" s="869"/>
      <c r="AF16" s="869"/>
      <c r="AG16" s="869"/>
      <c r="AH16" s="869"/>
      <c r="AI16" s="869"/>
      <c r="AJ16" s="869"/>
      <c r="AK16" s="869"/>
      <c r="AL16" s="108"/>
      <c r="AO16" s="87"/>
      <c r="AP16" s="87"/>
      <c r="AQ16" s="87"/>
      <c r="AR16" s="87"/>
      <c r="AS16" s="87"/>
      <c r="AT16" s="87"/>
      <c r="AU16" s="87"/>
      <c r="AV16" s="87"/>
      <c r="AW16" s="87"/>
    </row>
    <row r="17" spans="1:52" s="33" customFormat="1" ht="13.5" customHeight="1" x14ac:dyDescent="0.15">
      <c r="A17" s="106"/>
      <c r="B17" s="109"/>
      <c r="C17" s="869" t="s">
        <v>64</v>
      </c>
      <c r="D17" s="869"/>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869"/>
      <c r="AD17" s="869"/>
      <c r="AE17" s="869"/>
      <c r="AF17" s="869"/>
      <c r="AG17" s="869"/>
      <c r="AH17" s="869"/>
      <c r="AI17" s="869"/>
      <c r="AJ17" s="869"/>
      <c r="AK17" s="869"/>
      <c r="AL17" s="108"/>
      <c r="AO17" s="87"/>
      <c r="AP17" s="87"/>
      <c r="AQ17" s="87"/>
      <c r="AR17" s="87"/>
      <c r="AS17" s="87"/>
      <c r="AT17" s="87"/>
      <c r="AU17" s="87"/>
      <c r="AV17" s="87"/>
      <c r="AW17" s="87"/>
    </row>
    <row r="18" spans="1:52" s="2" customFormat="1" ht="18.75" customHeight="1" x14ac:dyDescent="0.15">
      <c r="A18" s="61"/>
      <c r="B18" s="62"/>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L18" s="64"/>
      <c r="AR18" s="87"/>
      <c r="AS18" s="87"/>
      <c r="AT18" s="87"/>
      <c r="AU18" s="87"/>
      <c r="AV18" s="87"/>
      <c r="AW18" s="87"/>
      <c r="AX18" s="33"/>
      <c r="AY18" s="33"/>
      <c r="AZ18" s="33"/>
    </row>
    <row r="19" spans="1:52" ht="18.75" customHeight="1" x14ac:dyDescent="0.15">
      <c r="A19" s="59"/>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60"/>
      <c r="AN19" s="1"/>
      <c r="AO19" s="1"/>
      <c r="AP19" s="1"/>
      <c r="AQ19" s="1"/>
      <c r="AY19" s="33"/>
      <c r="AZ19" s="33"/>
    </row>
    <row r="20" spans="1:52" ht="18.75" customHeight="1" x14ac:dyDescent="0.15">
      <c r="A20" s="59"/>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60"/>
      <c r="AN20" s="1"/>
      <c r="AO20" s="1"/>
      <c r="AP20" s="1"/>
      <c r="AQ20" s="1"/>
      <c r="AY20" s="33"/>
      <c r="AZ20" s="33"/>
    </row>
    <row r="21" spans="1:52" ht="18.75" customHeight="1" x14ac:dyDescent="0.15">
      <c r="A21" s="59"/>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60"/>
      <c r="AN21" s="1"/>
      <c r="AO21" s="1"/>
      <c r="AP21" s="1"/>
      <c r="AQ21" s="1"/>
      <c r="AY21" s="33"/>
      <c r="AZ21" s="33"/>
    </row>
    <row r="22" spans="1:52" ht="18.75" customHeight="1" x14ac:dyDescent="0.15">
      <c r="A22" s="59"/>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60"/>
      <c r="AN22" s="1"/>
      <c r="AO22" s="1"/>
      <c r="AP22" s="1"/>
      <c r="AQ22" s="1"/>
      <c r="AY22" s="33"/>
    </row>
    <row r="23" spans="1:52" ht="18.75" customHeight="1" x14ac:dyDescent="0.15">
      <c r="A23" s="59"/>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60"/>
      <c r="AN23" s="1"/>
      <c r="AO23" s="1"/>
      <c r="AP23" s="1"/>
      <c r="AQ23" s="1"/>
      <c r="AY23" s="33"/>
    </row>
    <row r="24" spans="1:52" ht="18.75" customHeight="1" x14ac:dyDescent="0.15">
      <c r="A24" s="59"/>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60"/>
      <c r="AN24" s="1"/>
      <c r="AO24" s="1"/>
      <c r="AP24" s="1"/>
      <c r="AQ24" s="1"/>
      <c r="AY24" s="33"/>
    </row>
    <row r="25" spans="1:52" ht="15.75" customHeight="1" thickBot="1" x14ac:dyDescent="0.2">
      <c r="A25" s="59"/>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60"/>
      <c r="AY25" s="33"/>
      <c r="AZ25" s="33"/>
    </row>
    <row r="26" spans="1:52" ht="6.75" hidden="1" customHeight="1" thickBot="1" x14ac:dyDescent="0.2">
      <c r="A26" s="59"/>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60"/>
      <c r="AN26" s="1"/>
      <c r="AP26" s="98"/>
      <c r="AQ26" s="98"/>
      <c r="AR26" s="87"/>
      <c r="AS26" s="87"/>
      <c r="AT26" s="87"/>
      <c r="AU26" s="87"/>
      <c r="AV26" s="87"/>
      <c r="AW26" s="87"/>
      <c r="AY26" s="33"/>
      <c r="AZ26" s="33"/>
    </row>
    <row r="27" spans="1:52" ht="13.35" customHeight="1" thickBot="1" x14ac:dyDescent="0.4">
      <c r="A27" s="65" t="s">
        <v>106</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7"/>
      <c r="AM27" s="97"/>
      <c r="AN27" s="100" t="s">
        <v>94</v>
      </c>
      <c r="AO27" s="101" t="str">
        <f>IF(K29="","",K29)</f>
        <v/>
      </c>
      <c r="AP27" s="99" t="s">
        <v>76</v>
      </c>
      <c r="AQ27" s="98"/>
      <c r="AR27" s="87"/>
      <c r="AS27" s="87"/>
      <c r="AT27" s="87"/>
      <c r="AU27" s="87"/>
      <c r="AV27" s="87"/>
      <c r="AW27" s="87"/>
      <c r="AY27" s="33"/>
    </row>
    <row r="28" spans="1:52" ht="13.35" customHeight="1" thickBot="1" x14ac:dyDescent="0.2">
      <c r="A28" s="836" t="s">
        <v>87</v>
      </c>
      <c r="B28" s="837"/>
      <c r="C28" s="837"/>
      <c r="D28" s="837"/>
      <c r="E28" s="837"/>
      <c r="F28" s="838"/>
      <c r="G28" s="842" t="s">
        <v>96</v>
      </c>
      <c r="H28" s="843"/>
      <c r="I28" s="843"/>
      <c r="J28" s="844"/>
      <c r="K28" s="651"/>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845"/>
      <c r="AM28" s="97"/>
      <c r="AN28" s="102" t="s">
        <v>93</v>
      </c>
      <c r="AO28" s="103" t="str">
        <f>IF(K30="","",K30)</f>
        <v/>
      </c>
      <c r="AP28" s="98"/>
      <c r="AQ28" s="98"/>
      <c r="AR28" s="98"/>
      <c r="AS28" s="98"/>
      <c r="AT28" s="98"/>
      <c r="AU28" s="98"/>
      <c r="AV28" s="98"/>
      <c r="AW28" s="98"/>
      <c r="AX28" s="87"/>
      <c r="AY28" s="87"/>
    </row>
    <row r="29" spans="1:52" ht="22.5" customHeight="1" thickBot="1" x14ac:dyDescent="0.2">
      <c r="A29" s="839"/>
      <c r="B29" s="840"/>
      <c r="C29" s="840"/>
      <c r="D29" s="840"/>
      <c r="E29" s="840"/>
      <c r="F29" s="841"/>
      <c r="G29" s="902" t="s">
        <v>88</v>
      </c>
      <c r="H29" s="903"/>
      <c r="I29" s="903"/>
      <c r="J29" s="904"/>
      <c r="K29" s="846"/>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8"/>
      <c r="AM29" s="97"/>
      <c r="AN29" s="102" t="s">
        <v>71</v>
      </c>
      <c r="AO29" s="103" t="str">
        <f>IF(K31="","",K31)</f>
        <v/>
      </c>
      <c r="AP29" s="98"/>
      <c r="AQ29" s="98"/>
      <c r="AR29" s="98"/>
      <c r="AS29" s="98"/>
      <c r="AT29" s="98"/>
      <c r="AU29" s="98"/>
      <c r="AV29" s="98"/>
      <c r="AW29" s="98"/>
      <c r="AX29" s="87"/>
      <c r="AY29" s="87"/>
    </row>
    <row r="30" spans="1:52" ht="11.25" customHeight="1" thickBot="1" x14ac:dyDescent="0.2">
      <c r="A30" s="839"/>
      <c r="B30" s="840"/>
      <c r="C30" s="840"/>
      <c r="D30" s="840"/>
      <c r="E30" s="840"/>
      <c r="F30" s="841"/>
      <c r="G30" s="842" t="s">
        <v>96</v>
      </c>
      <c r="H30" s="843"/>
      <c r="I30" s="843"/>
      <c r="J30" s="844"/>
      <c r="K30" s="651"/>
      <c r="L30" s="652"/>
      <c r="M30" s="652"/>
      <c r="N30" s="652"/>
      <c r="O30" s="652"/>
      <c r="P30" s="652"/>
      <c r="Q30" s="652"/>
      <c r="R30" s="652"/>
      <c r="S30" s="652"/>
      <c r="T30" s="652"/>
      <c r="U30" s="652"/>
      <c r="V30" s="652"/>
      <c r="W30" s="652"/>
      <c r="X30" s="652"/>
      <c r="Y30" s="652"/>
      <c r="Z30" s="845"/>
      <c r="AA30" s="453" t="s">
        <v>97</v>
      </c>
      <c r="AB30" s="454"/>
      <c r="AC30" s="454"/>
      <c r="AD30" s="455"/>
      <c r="AE30" s="849"/>
      <c r="AF30" s="850"/>
      <c r="AG30" s="850"/>
      <c r="AH30" s="850"/>
      <c r="AI30" s="850"/>
      <c r="AJ30" s="850"/>
      <c r="AK30" s="850"/>
      <c r="AL30" s="851"/>
      <c r="AM30" s="97"/>
      <c r="AN30" s="102" t="s">
        <v>72</v>
      </c>
      <c r="AO30" s="103" t="str">
        <f>IF(AE30="","",AE30)</f>
        <v/>
      </c>
      <c r="AP30" s="98"/>
      <c r="AQ30" s="98"/>
      <c r="AR30" s="98"/>
      <c r="AS30" s="98"/>
      <c r="AT30" s="98"/>
      <c r="AU30" s="98"/>
      <c r="AV30" s="98"/>
      <c r="AW30" s="98"/>
      <c r="AY30" s="33"/>
    </row>
    <row r="31" spans="1:52" ht="7.5" customHeight="1" thickBot="1" x14ac:dyDescent="0.2">
      <c r="A31" s="839"/>
      <c r="B31" s="840"/>
      <c r="C31" s="840"/>
      <c r="D31" s="840"/>
      <c r="E31" s="840"/>
      <c r="F31" s="841"/>
      <c r="G31" s="456" t="s">
        <v>90</v>
      </c>
      <c r="H31" s="457"/>
      <c r="I31" s="457"/>
      <c r="J31" s="458"/>
      <c r="K31" s="855"/>
      <c r="L31" s="856"/>
      <c r="M31" s="856"/>
      <c r="N31" s="856"/>
      <c r="O31" s="856"/>
      <c r="P31" s="856"/>
      <c r="Q31" s="856"/>
      <c r="R31" s="856"/>
      <c r="S31" s="856"/>
      <c r="T31" s="856"/>
      <c r="U31" s="856"/>
      <c r="V31" s="856"/>
      <c r="W31" s="856"/>
      <c r="X31" s="856"/>
      <c r="Y31" s="856"/>
      <c r="Z31" s="857"/>
      <c r="AA31" s="464"/>
      <c r="AB31" s="465"/>
      <c r="AC31" s="465"/>
      <c r="AD31" s="466"/>
      <c r="AE31" s="852"/>
      <c r="AF31" s="853"/>
      <c r="AG31" s="853"/>
      <c r="AH31" s="853"/>
      <c r="AI31" s="853"/>
      <c r="AJ31" s="853"/>
      <c r="AK31" s="853"/>
      <c r="AL31" s="854"/>
      <c r="AM31" s="97"/>
      <c r="AN31" s="102" t="s">
        <v>73</v>
      </c>
      <c r="AO31" s="103" t="str">
        <f>IF(AE32="","",AE32)</f>
        <v/>
      </c>
      <c r="AP31" s="98"/>
      <c r="AQ31" s="98"/>
      <c r="AR31" s="98"/>
      <c r="AS31" s="98"/>
      <c r="AT31" s="98"/>
      <c r="AU31" s="98"/>
      <c r="AV31" s="98"/>
      <c r="AW31" s="98"/>
      <c r="AY31" s="33"/>
    </row>
    <row r="32" spans="1:52" ht="18.75" customHeight="1" thickBot="1" x14ac:dyDescent="0.2">
      <c r="A32" s="839"/>
      <c r="B32" s="840"/>
      <c r="C32" s="840"/>
      <c r="D32" s="840"/>
      <c r="E32" s="840"/>
      <c r="F32" s="841"/>
      <c r="G32" s="464"/>
      <c r="H32" s="465"/>
      <c r="I32" s="465"/>
      <c r="J32" s="466"/>
      <c r="K32" s="858"/>
      <c r="L32" s="859"/>
      <c r="M32" s="859"/>
      <c r="N32" s="859"/>
      <c r="O32" s="859"/>
      <c r="P32" s="859"/>
      <c r="Q32" s="859"/>
      <c r="R32" s="859"/>
      <c r="S32" s="859"/>
      <c r="T32" s="859"/>
      <c r="U32" s="859"/>
      <c r="V32" s="859"/>
      <c r="W32" s="859"/>
      <c r="X32" s="859"/>
      <c r="Y32" s="859"/>
      <c r="Z32" s="860"/>
      <c r="AA32" s="443" t="s">
        <v>91</v>
      </c>
      <c r="AB32" s="444"/>
      <c r="AC32" s="444"/>
      <c r="AD32" s="445"/>
      <c r="AE32" s="861"/>
      <c r="AF32" s="862"/>
      <c r="AG32" s="862"/>
      <c r="AH32" s="862"/>
      <c r="AI32" s="862"/>
      <c r="AJ32" s="862"/>
      <c r="AK32" s="862"/>
      <c r="AL32" s="863"/>
      <c r="AM32" s="97"/>
      <c r="AN32" s="102" t="s">
        <v>74</v>
      </c>
      <c r="AO32" s="103" t="str">
        <f>IF(K33="","",K33)</f>
        <v/>
      </c>
      <c r="AR32" s="98"/>
      <c r="AS32" s="98"/>
      <c r="AT32" s="98"/>
      <c r="AU32" s="98"/>
      <c r="AV32" s="98"/>
      <c r="AW32" s="98"/>
      <c r="AY32" s="33"/>
    </row>
    <row r="33" spans="1:51" ht="18.75" customHeight="1" thickBot="1" x14ac:dyDescent="0.2">
      <c r="A33" s="839"/>
      <c r="B33" s="840"/>
      <c r="C33" s="840"/>
      <c r="D33" s="840"/>
      <c r="E33" s="840"/>
      <c r="F33" s="841"/>
      <c r="G33" s="836" t="s">
        <v>92</v>
      </c>
      <c r="H33" s="837"/>
      <c r="I33" s="837"/>
      <c r="J33" s="838"/>
      <c r="K33" s="870"/>
      <c r="L33" s="871"/>
      <c r="M33" s="871"/>
      <c r="N33" s="871"/>
      <c r="O33" s="871"/>
      <c r="P33" s="871"/>
      <c r="Q33" s="871"/>
      <c r="R33" s="871"/>
      <c r="S33" s="871"/>
      <c r="T33" s="871"/>
      <c r="U33" s="871"/>
      <c r="V33" s="871"/>
      <c r="W33" s="871"/>
      <c r="X33" s="871"/>
      <c r="Y33" s="871"/>
      <c r="Z33" s="872"/>
      <c r="AA33" s="836" t="s">
        <v>75</v>
      </c>
      <c r="AB33" s="837"/>
      <c r="AC33" s="837"/>
      <c r="AD33" s="838"/>
      <c r="AE33" s="873"/>
      <c r="AF33" s="874"/>
      <c r="AG33" s="874"/>
      <c r="AH33" s="874"/>
      <c r="AI33" s="874"/>
      <c r="AJ33" s="874"/>
      <c r="AK33" s="874"/>
      <c r="AL33" s="898"/>
      <c r="AM33" s="33"/>
      <c r="AN33" s="104" t="s">
        <v>75</v>
      </c>
      <c r="AO33" s="105" t="str">
        <f>IF(AE33="","",CONCATENATE(AE33,AG33,AI33,AK33))</f>
        <v/>
      </c>
      <c r="AP33" s="1"/>
      <c r="AQ33" s="1"/>
      <c r="AR33" s="98"/>
      <c r="AS33" s="98"/>
      <c r="AT33" s="98"/>
      <c r="AU33" s="98"/>
      <c r="AV33" s="98"/>
      <c r="AW33" s="98"/>
      <c r="AY33" s="33"/>
    </row>
    <row r="34" spans="1:51" ht="13.35" customHeight="1" thickBot="1" x14ac:dyDescent="0.4">
      <c r="A34" s="65" t="s">
        <v>107</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7"/>
      <c r="AM34" s="97"/>
      <c r="AN34" s="100" t="s">
        <v>94</v>
      </c>
      <c r="AO34" s="101" t="str">
        <f>IF(K36="","",K36)</f>
        <v/>
      </c>
      <c r="AP34" s="99" t="s">
        <v>98</v>
      </c>
      <c r="AQ34" s="98"/>
      <c r="AR34" s="87"/>
      <c r="AS34" s="87"/>
      <c r="AT34" s="87"/>
      <c r="AU34" s="87"/>
      <c r="AV34" s="87"/>
      <c r="AW34" s="87"/>
      <c r="AY34" s="33"/>
    </row>
    <row r="35" spans="1:51" ht="11.25" customHeight="1" thickBot="1" x14ac:dyDescent="0.2">
      <c r="A35" s="836" t="s">
        <v>87</v>
      </c>
      <c r="B35" s="837"/>
      <c r="C35" s="837"/>
      <c r="D35" s="837"/>
      <c r="E35" s="837"/>
      <c r="F35" s="838"/>
      <c r="G35" s="842" t="s">
        <v>96</v>
      </c>
      <c r="H35" s="843"/>
      <c r="I35" s="843"/>
      <c r="J35" s="844"/>
      <c r="K35" s="473"/>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5"/>
      <c r="AM35" s="97"/>
      <c r="AN35" s="102" t="s">
        <v>93</v>
      </c>
      <c r="AO35" s="103" t="str">
        <f>IF(K37="","",K37)</f>
        <v/>
      </c>
      <c r="AP35" s="98"/>
      <c r="AQ35" s="98"/>
      <c r="AR35" s="98"/>
      <c r="AS35" s="98"/>
      <c r="AT35" s="98"/>
      <c r="AU35" s="98"/>
      <c r="AV35" s="98"/>
      <c r="AW35" s="98"/>
      <c r="AX35" s="87"/>
      <c r="AY35" s="87"/>
    </row>
    <row r="36" spans="1:51" ht="22.5" customHeight="1" thickBot="1" x14ac:dyDescent="0.2">
      <c r="A36" s="839"/>
      <c r="B36" s="840"/>
      <c r="C36" s="840"/>
      <c r="D36" s="840"/>
      <c r="E36" s="840"/>
      <c r="F36" s="841"/>
      <c r="G36" s="902" t="s">
        <v>88</v>
      </c>
      <c r="H36" s="903"/>
      <c r="I36" s="903"/>
      <c r="J36" s="904"/>
      <c r="K36" s="875"/>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7"/>
      <c r="AM36" s="97"/>
      <c r="AN36" s="102" t="s">
        <v>71</v>
      </c>
      <c r="AO36" s="103" t="str">
        <f>IF(K38="","",K38)</f>
        <v/>
      </c>
      <c r="AP36" s="98"/>
      <c r="AQ36" s="98"/>
      <c r="AR36" s="98"/>
      <c r="AS36" s="98"/>
      <c r="AT36" s="98"/>
      <c r="AU36" s="98"/>
      <c r="AV36" s="98"/>
      <c r="AW36" s="98"/>
      <c r="AX36" s="87"/>
      <c r="AY36" s="87"/>
    </row>
    <row r="37" spans="1:51" ht="11.25" customHeight="1" thickBot="1" x14ac:dyDescent="0.2">
      <c r="A37" s="839"/>
      <c r="B37" s="840"/>
      <c r="C37" s="840"/>
      <c r="D37" s="840"/>
      <c r="E37" s="840"/>
      <c r="F37" s="841"/>
      <c r="G37" s="842" t="s">
        <v>96</v>
      </c>
      <c r="H37" s="843"/>
      <c r="I37" s="843"/>
      <c r="J37" s="844"/>
      <c r="K37" s="473"/>
      <c r="L37" s="474"/>
      <c r="M37" s="474"/>
      <c r="N37" s="474"/>
      <c r="O37" s="474"/>
      <c r="P37" s="474"/>
      <c r="Q37" s="474"/>
      <c r="R37" s="474"/>
      <c r="S37" s="474"/>
      <c r="T37" s="474"/>
      <c r="U37" s="474"/>
      <c r="V37" s="474"/>
      <c r="W37" s="474"/>
      <c r="X37" s="474"/>
      <c r="Y37" s="474"/>
      <c r="Z37" s="475"/>
      <c r="AA37" s="453" t="s">
        <v>89</v>
      </c>
      <c r="AB37" s="454"/>
      <c r="AC37" s="454"/>
      <c r="AD37" s="455"/>
      <c r="AE37" s="878"/>
      <c r="AF37" s="879"/>
      <c r="AG37" s="879"/>
      <c r="AH37" s="879"/>
      <c r="AI37" s="879"/>
      <c r="AJ37" s="879"/>
      <c r="AK37" s="879"/>
      <c r="AL37" s="880"/>
      <c r="AM37" s="97"/>
      <c r="AN37" s="102" t="s">
        <v>22</v>
      </c>
      <c r="AO37" s="103" t="str">
        <f>IF(AE37="","",AE37)</f>
        <v/>
      </c>
      <c r="AP37" s="98"/>
      <c r="AQ37" s="98"/>
      <c r="AR37" s="98"/>
      <c r="AS37" s="98"/>
      <c r="AT37" s="98"/>
      <c r="AU37" s="98"/>
      <c r="AV37" s="98"/>
      <c r="AW37" s="98"/>
      <c r="AY37" s="33"/>
    </row>
    <row r="38" spans="1:51" ht="7.5" customHeight="1" thickBot="1" x14ac:dyDescent="0.2">
      <c r="A38" s="839"/>
      <c r="B38" s="840"/>
      <c r="C38" s="840"/>
      <c r="D38" s="840"/>
      <c r="E38" s="840"/>
      <c r="F38" s="841"/>
      <c r="G38" s="456" t="s">
        <v>90</v>
      </c>
      <c r="H38" s="457"/>
      <c r="I38" s="457"/>
      <c r="J38" s="458"/>
      <c r="K38" s="884"/>
      <c r="L38" s="885"/>
      <c r="M38" s="885"/>
      <c r="N38" s="885"/>
      <c r="O38" s="885"/>
      <c r="P38" s="885"/>
      <c r="Q38" s="885"/>
      <c r="R38" s="885"/>
      <c r="S38" s="885"/>
      <c r="T38" s="885"/>
      <c r="U38" s="885"/>
      <c r="V38" s="885"/>
      <c r="W38" s="885"/>
      <c r="X38" s="885"/>
      <c r="Y38" s="885"/>
      <c r="Z38" s="886"/>
      <c r="AA38" s="464"/>
      <c r="AB38" s="465"/>
      <c r="AC38" s="465"/>
      <c r="AD38" s="466"/>
      <c r="AE38" s="881"/>
      <c r="AF38" s="882"/>
      <c r="AG38" s="882"/>
      <c r="AH38" s="882"/>
      <c r="AI38" s="882"/>
      <c r="AJ38" s="882"/>
      <c r="AK38" s="882"/>
      <c r="AL38" s="883"/>
      <c r="AM38" s="97"/>
      <c r="AN38" s="102" t="s">
        <v>73</v>
      </c>
      <c r="AO38" s="103" t="str">
        <f>IF(AE39="","",AE39)</f>
        <v/>
      </c>
      <c r="AP38" s="98"/>
      <c r="AQ38" s="98"/>
      <c r="AR38" s="98"/>
      <c r="AS38" s="98"/>
      <c r="AT38" s="98"/>
      <c r="AU38" s="98"/>
      <c r="AV38" s="98"/>
      <c r="AW38" s="98"/>
      <c r="AY38" s="33"/>
    </row>
    <row r="39" spans="1:51" ht="18.75" customHeight="1" thickBot="1" x14ac:dyDescent="0.2">
      <c r="A39" s="839"/>
      <c r="B39" s="840"/>
      <c r="C39" s="840"/>
      <c r="D39" s="840"/>
      <c r="E39" s="840"/>
      <c r="F39" s="841"/>
      <c r="G39" s="464"/>
      <c r="H39" s="465"/>
      <c r="I39" s="465"/>
      <c r="J39" s="466"/>
      <c r="K39" s="887"/>
      <c r="L39" s="888"/>
      <c r="M39" s="888"/>
      <c r="N39" s="888"/>
      <c r="O39" s="888"/>
      <c r="P39" s="888"/>
      <c r="Q39" s="888"/>
      <c r="R39" s="888"/>
      <c r="S39" s="888"/>
      <c r="T39" s="888"/>
      <c r="U39" s="888"/>
      <c r="V39" s="888"/>
      <c r="W39" s="888"/>
      <c r="X39" s="888"/>
      <c r="Y39" s="888"/>
      <c r="Z39" s="889"/>
      <c r="AA39" s="443" t="s">
        <v>91</v>
      </c>
      <c r="AB39" s="444"/>
      <c r="AC39" s="444"/>
      <c r="AD39" s="445"/>
      <c r="AE39" s="890"/>
      <c r="AF39" s="891"/>
      <c r="AG39" s="891"/>
      <c r="AH39" s="891"/>
      <c r="AI39" s="891"/>
      <c r="AJ39" s="891"/>
      <c r="AK39" s="891"/>
      <c r="AL39" s="892"/>
      <c r="AM39" s="97"/>
      <c r="AN39" s="102" t="s">
        <v>74</v>
      </c>
      <c r="AO39" s="103" t="str">
        <f>IF(K40="","",K40)</f>
        <v/>
      </c>
      <c r="AR39" s="98"/>
      <c r="AS39" s="98"/>
      <c r="AT39" s="98"/>
      <c r="AU39" s="98"/>
      <c r="AV39" s="98"/>
      <c r="AW39" s="98"/>
      <c r="AY39" s="33"/>
    </row>
    <row r="40" spans="1:51" ht="18.75" customHeight="1" thickBot="1" x14ac:dyDescent="0.2">
      <c r="A40" s="839"/>
      <c r="B40" s="840"/>
      <c r="C40" s="840"/>
      <c r="D40" s="840"/>
      <c r="E40" s="840"/>
      <c r="F40" s="841"/>
      <c r="G40" s="836" t="s">
        <v>92</v>
      </c>
      <c r="H40" s="837"/>
      <c r="I40" s="837"/>
      <c r="J40" s="838"/>
      <c r="K40" s="893"/>
      <c r="L40" s="894"/>
      <c r="M40" s="894"/>
      <c r="N40" s="894"/>
      <c r="O40" s="894"/>
      <c r="P40" s="894"/>
      <c r="Q40" s="894"/>
      <c r="R40" s="894"/>
      <c r="S40" s="894"/>
      <c r="T40" s="894"/>
      <c r="U40" s="894"/>
      <c r="V40" s="894"/>
      <c r="W40" s="894"/>
      <c r="X40" s="894"/>
      <c r="Y40" s="894"/>
      <c r="Z40" s="895"/>
      <c r="AA40" s="836" t="s">
        <v>75</v>
      </c>
      <c r="AB40" s="837"/>
      <c r="AC40" s="837"/>
      <c r="AD40" s="838"/>
      <c r="AE40" s="896"/>
      <c r="AF40" s="897"/>
      <c r="AG40" s="897"/>
      <c r="AH40" s="897"/>
      <c r="AI40" s="897"/>
      <c r="AJ40" s="897"/>
      <c r="AK40" s="897"/>
      <c r="AL40" s="899"/>
      <c r="AM40" s="33"/>
      <c r="AN40" s="104" t="s">
        <v>75</v>
      </c>
      <c r="AO40" s="105" t="str">
        <f>IF(AE40="","",CONCATENATE(AE40,AG40,AI40,AK40))</f>
        <v/>
      </c>
      <c r="AP40" s="1"/>
      <c r="AQ40" s="1"/>
      <c r="AR40" s="98"/>
      <c r="AS40" s="98"/>
      <c r="AT40" s="98"/>
      <c r="AU40" s="98"/>
      <c r="AV40" s="98"/>
      <c r="AW40" s="98"/>
      <c r="AY40" s="33"/>
    </row>
    <row r="41" spans="1:51" ht="13.35" customHeight="1" thickBot="1" x14ac:dyDescent="0.4">
      <c r="A41" s="65" t="s">
        <v>108</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7"/>
      <c r="AM41" s="97"/>
      <c r="AN41" s="100" t="s">
        <v>94</v>
      </c>
      <c r="AO41" s="101" t="str">
        <f>IF(K43="","",K43)</f>
        <v/>
      </c>
      <c r="AP41" s="99" t="s">
        <v>77</v>
      </c>
      <c r="AQ41" s="98"/>
      <c r="AR41" s="87"/>
      <c r="AS41" s="87"/>
      <c r="AT41" s="87"/>
      <c r="AU41" s="87"/>
      <c r="AV41" s="87"/>
      <c r="AW41" s="87"/>
      <c r="AY41" s="33"/>
    </row>
    <row r="42" spans="1:51" ht="11.25" customHeight="1" thickBot="1" x14ac:dyDescent="0.2">
      <c r="A42" s="836" t="s">
        <v>87</v>
      </c>
      <c r="B42" s="837"/>
      <c r="C42" s="837"/>
      <c r="D42" s="837"/>
      <c r="E42" s="837"/>
      <c r="F42" s="838"/>
      <c r="G42" s="842" t="s">
        <v>96</v>
      </c>
      <c r="H42" s="843"/>
      <c r="I42" s="843"/>
      <c r="J42" s="844"/>
      <c r="K42" s="473"/>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5"/>
      <c r="AM42" s="97"/>
      <c r="AN42" s="102" t="s">
        <v>93</v>
      </c>
      <c r="AO42" s="103" t="str">
        <f>IF(K44="","",K44)</f>
        <v/>
      </c>
      <c r="AP42" s="98"/>
      <c r="AQ42" s="98"/>
      <c r="AR42" s="98"/>
      <c r="AS42" s="98"/>
      <c r="AT42" s="98"/>
      <c r="AU42" s="98"/>
      <c r="AV42" s="98"/>
      <c r="AW42" s="98"/>
      <c r="AX42" s="87"/>
      <c r="AY42" s="87"/>
    </row>
    <row r="43" spans="1:51" ht="22.5" customHeight="1" thickBot="1" x14ac:dyDescent="0.2">
      <c r="A43" s="839"/>
      <c r="B43" s="840"/>
      <c r="C43" s="840"/>
      <c r="D43" s="840"/>
      <c r="E43" s="840"/>
      <c r="F43" s="841"/>
      <c r="G43" s="902" t="s">
        <v>88</v>
      </c>
      <c r="H43" s="903"/>
      <c r="I43" s="903"/>
      <c r="J43" s="904"/>
      <c r="K43" s="875"/>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7"/>
      <c r="AM43" s="97"/>
      <c r="AN43" s="102" t="s">
        <v>71</v>
      </c>
      <c r="AO43" s="103" t="str">
        <f>IF(K45="","",K45)</f>
        <v/>
      </c>
      <c r="AP43" s="98"/>
      <c r="AQ43" s="98"/>
      <c r="AR43" s="98"/>
      <c r="AS43" s="98"/>
      <c r="AT43" s="98"/>
      <c r="AU43" s="98"/>
      <c r="AV43" s="98"/>
      <c r="AW43" s="98"/>
      <c r="AX43" s="87"/>
      <c r="AY43" s="87"/>
    </row>
    <row r="44" spans="1:51" ht="11.25" customHeight="1" thickBot="1" x14ac:dyDescent="0.2">
      <c r="A44" s="839"/>
      <c r="B44" s="840"/>
      <c r="C44" s="840"/>
      <c r="D44" s="840"/>
      <c r="E44" s="840"/>
      <c r="F44" s="841"/>
      <c r="G44" s="842" t="s">
        <v>96</v>
      </c>
      <c r="H44" s="843"/>
      <c r="I44" s="843"/>
      <c r="J44" s="844"/>
      <c r="K44" s="473"/>
      <c r="L44" s="474"/>
      <c r="M44" s="474"/>
      <c r="N44" s="474"/>
      <c r="O44" s="474"/>
      <c r="P44" s="474"/>
      <c r="Q44" s="474"/>
      <c r="R44" s="474"/>
      <c r="S44" s="474"/>
      <c r="T44" s="474"/>
      <c r="U44" s="474"/>
      <c r="V44" s="474"/>
      <c r="W44" s="474"/>
      <c r="X44" s="474"/>
      <c r="Y44" s="474"/>
      <c r="Z44" s="475"/>
      <c r="AA44" s="453" t="s">
        <v>89</v>
      </c>
      <c r="AB44" s="454"/>
      <c r="AC44" s="454"/>
      <c r="AD44" s="455"/>
      <c r="AE44" s="878"/>
      <c r="AF44" s="879"/>
      <c r="AG44" s="879"/>
      <c r="AH44" s="879"/>
      <c r="AI44" s="879"/>
      <c r="AJ44" s="879"/>
      <c r="AK44" s="879"/>
      <c r="AL44" s="880"/>
      <c r="AM44" s="97"/>
      <c r="AN44" s="102" t="s">
        <v>22</v>
      </c>
      <c r="AO44" s="103" t="str">
        <f>IF(AE44="","",AE44)</f>
        <v/>
      </c>
      <c r="AP44" s="98"/>
      <c r="AQ44" s="98"/>
      <c r="AR44" s="98"/>
      <c r="AS44" s="98"/>
      <c r="AT44" s="98"/>
      <c r="AU44" s="98"/>
      <c r="AV44" s="98"/>
      <c r="AW44" s="98"/>
      <c r="AY44" s="33"/>
    </row>
    <row r="45" spans="1:51" ht="7.5" customHeight="1" thickBot="1" x14ac:dyDescent="0.2">
      <c r="A45" s="839"/>
      <c r="B45" s="840"/>
      <c r="C45" s="840"/>
      <c r="D45" s="840"/>
      <c r="E45" s="840"/>
      <c r="F45" s="841"/>
      <c r="G45" s="456" t="s">
        <v>90</v>
      </c>
      <c r="H45" s="457"/>
      <c r="I45" s="457"/>
      <c r="J45" s="458"/>
      <c r="K45" s="884"/>
      <c r="L45" s="885"/>
      <c r="M45" s="885"/>
      <c r="N45" s="885"/>
      <c r="O45" s="885"/>
      <c r="P45" s="885"/>
      <c r="Q45" s="885"/>
      <c r="R45" s="885"/>
      <c r="S45" s="885"/>
      <c r="T45" s="885"/>
      <c r="U45" s="885"/>
      <c r="V45" s="885"/>
      <c r="W45" s="885"/>
      <c r="X45" s="885"/>
      <c r="Y45" s="885"/>
      <c r="Z45" s="886"/>
      <c r="AA45" s="464"/>
      <c r="AB45" s="465"/>
      <c r="AC45" s="465"/>
      <c r="AD45" s="466"/>
      <c r="AE45" s="881"/>
      <c r="AF45" s="882"/>
      <c r="AG45" s="882"/>
      <c r="AH45" s="882"/>
      <c r="AI45" s="882"/>
      <c r="AJ45" s="882"/>
      <c r="AK45" s="882"/>
      <c r="AL45" s="883"/>
      <c r="AM45" s="97"/>
      <c r="AN45" s="102" t="s">
        <v>73</v>
      </c>
      <c r="AO45" s="103" t="str">
        <f>IF(AE46="","",AE46)</f>
        <v/>
      </c>
      <c r="AP45" s="98"/>
      <c r="AQ45" s="98"/>
      <c r="AR45" s="98"/>
      <c r="AS45" s="98"/>
      <c r="AT45" s="98"/>
      <c r="AU45" s="98"/>
      <c r="AV45" s="98"/>
      <c r="AW45" s="98"/>
      <c r="AY45" s="33"/>
    </row>
    <row r="46" spans="1:51" ht="18.75" customHeight="1" thickBot="1" x14ac:dyDescent="0.2">
      <c r="A46" s="839"/>
      <c r="B46" s="840"/>
      <c r="C46" s="840"/>
      <c r="D46" s="840"/>
      <c r="E46" s="840"/>
      <c r="F46" s="841"/>
      <c r="G46" s="464"/>
      <c r="H46" s="465"/>
      <c r="I46" s="465"/>
      <c r="J46" s="466"/>
      <c r="K46" s="887"/>
      <c r="L46" s="888"/>
      <c r="M46" s="888"/>
      <c r="N46" s="888"/>
      <c r="O46" s="888"/>
      <c r="P46" s="888"/>
      <c r="Q46" s="888"/>
      <c r="R46" s="888"/>
      <c r="S46" s="888"/>
      <c r="T46" s="888"/>
      <c r="U46" s="888"/>
      <c r="V46" s="888"/>
      <c r="W46" s="888"/>
      <c r="X46" s="888"/>
      <c r="Y46" s="888"/>
      <c r="Z46" s="889"/>
      <c r="AA46" s="443" t="s">
        <v>91</v>
      </c>
      <c r="AB46" s="444"/>
      <c r="AC46" s="444"/>
      <c r="AD46" s="445"/>
      <c r="AE46" s="890"/>
      <c r="AF46" s="891"/>
      <c r="AG46" s="891"/>
      <c r="AH46" s="891"/>
      <c r="AI46" s="891"/>
      <c r="AJ46" s="891"/>
      <c r="AK46" s="891"/>
      <c r="AL46" s="892"/>
      <c r="AM46" s="97"/>
      <c r="AN46" s="102" t="s">
        <v>74</v>
      </c>
      <c r="AO46" s="103" t="str">
        <f>IF(K47="","",K47)</f>
        <v/>
      </c>
      <c r="AR46" s="98"/>
      <c r="AS46" s="98"/>
      <c r="AT46" s="98"/>
      <c r="AU46" s="98"/>
      <c r="AV46" s="98"/>
      <c r="AW46" s="98"/>
      <c r="AY46" s="33"/>
    </row>
    <row r="47" spans="1:51" ht="18.75" customHeight="1" thickBot="1" x14ac:dyDescent="0.2">
      <c r="A47" s="839"/>
      <c r="B47" s="840"/>
      <c r="C47" s="840"/>
      <c r="D47" s="840"/>
      <c r="E47" s="840"/>
      <c r="F47" s="841"/>
      <c r="G47" s="836" t="s">
        <v>92</v>
      </c>
      <c r="H47" s="837"/>
      <c r="I47" s="837"/>
      <c r="J47" s="838"/>
      <c r="K47" s="893"/>
      <c r="L47" s="894"/>
      <c r="M47" s="894"/>
      <c r="N47" s="894"/>
      <c r="O47" s="894"/>
      <c r="P47" s="894"/>
      <c r="Q47" s="894"/>
      <c r="R47" s="894"/>
      <c r="S47" s="894"/>
      <c r="T47" s="894"/>
      <c r="U47" s="894"/>
      <c r="V47" s="894"/>
      <c r="W47" s="894"/>
      <c r="X47" s="894"/>
      <c r="Y47" s="894"/>
      <c r="Z47" s="895"/>
      <c r="AA47" s="836" t="s">
        <v>75</v>
      </c>
      <c r="AB47" s="837"/>
      <c r="AC47" s="837"/>
      <c r="AD47" s="838"/>
      <c r="AE47" s="896"/>
      <c r="AF47" s="897"/>
      <c r="AG47" s="897"/>
      <c r="AH47" s="897"/>
      <c r="AI47" s="897"/>
      <c r="AJ47" s="897"/>
      <c r="AK47" s="897"/>
      <c r="AL47" s="899"/>
      <c r="AM47" s="33"/>
      <c r="AN47" s="104" t="s">
        <v>75</v>
      </c>
      <c r="AO47" s="105" t="str">
        <f>IF(AE47="","",CONCATENATE(AE47,AG47,AI47,AK47))</f>
        <v/>
      </c>
      <c r="AP47" s="1"/>
      <c r="AQ47" s="1"/>
      <c r="AR47" s="98"/>
      <c r="AS47" s="98"/>
      <c r="AT47" s="98"/>
      <c r="AU47" s="98"/>
      <c r="AV47" s="98"/>
      <c r="AW47" s="98"/>
      <c r="AY47" s="33"/>
    </row>
    <row r="48" spans="1:51" ht="13.35" customHeight="1" thickBot="1" x14ac:dyDescent="0.4">
      <c r="A48" s="65" t="s">
        <v>109</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7"/>
      <c r="AM48" s="97"/>
      <c r="AN48" s="100" t="s">
        <v>94</v>
      </c>
      <c r="AO48" s="101" t="str">
        <f>IF(K50="","",K50)</f>
        <v/>
      </c>
      <c r="AP48" s="99" t="s">
        <v>78</v>
      </c>
      <c r="AQ48" s="98"/>
      <c r="AR48" s="87"/>
      <c r="AS48" s="87"/>
      <c r="AT48" s="87"/>
      <c r="AU48" s="87"/>
      <c r="AV48" s="87"/>
      <c r="AW48" s="87"/>
      <c r="AY48" s="33"/>
    </row>
    <row r="49" spans="1:51" ht="11.25" customHeight="1" thickBot="1" x14ac:dyDescent="0.2">
      <c r="A49" s="836" t="s">
        <v>87</v>
      </c>
      <c r="B49" s="837"/>
      <c r="C49" s="837"/>
      <c r="D49" s="837"/>
      <c r="E49" s="837"/>
      <c r="F49" s="838"/>
      <c r="G49" s="842" t="s">
        <v>96</v>
      </c>
      <c r="H49" s="843"/>
      <c r="I49" s="843"/>
      <c r="J49" s="844"/>
      <c r="K49" s="473"/>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5"/>
      <c r="AM49" s="97"/>
      <c r="AN49" s="102" t="s">
        <v>93</v>
      </c>
      <c r="AO49" s="103" t="str">
        <f>IF(K51="","",K51)</f>
        <v/>
      </c>
      <c r="AP49" s="98"/>
      <c r="AQ49" s="98"/>
      <c r="AR49" s="98"/>
      <c r="AS49" s="98"/>
      <c r="AT49" s="98"/>
      <c r="AU49" s="98"/>
      <c r="AV49" s="98"/>
      <c r="AW49" s="98"/>
      <c r="AX49" s="87"/>
      <c r="AY49" s="87"/>
    </row>
    <row r="50" spans="1:51" ht="22.5" customHeight="1" thickBot="1" x14ac:dyDescent="0.2">
      <c r="A50" s="839"/>
      <c r="B50" s="840"/>
      <c r="C50" s="840"/>
      <c r="D50" s="840"/>
      <c r="E50" s="840"/>
      <c r="F50" s="841"/>
      <c r="G50" s="902" t="s">
        <v>88</v>
      </c>
      <c r="H50" s="903"/>
      <c r="I50" s="903"/>
      <c r="J50" s="904"/>
      <c r="K50" s="875"/>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7"/>
      <c r="AM50" s="97"/>
      <c r="AN50" s="102" t="s">
        <v>71</v>
      </c>
      <c r="AO50" s="103" t="str">
        <f>IF(K52="","",K52)</f>
        <v/>
      </c>
      <c r="AP50" s="98"/>
      <c r="AQ50" s="98"/>
      <c r="AR50" s="98"/>
      <c r="AS50" s="98"/>
      <c r="AT50" s="98"/>
      <c r="AU50" s="98"/>
      <c r="AV50" s="98"/>
      <c r="AW50" s="98"/>
      <c r="AX50" s="87"/>
      <c r="AY50" s="87"/>
    </row>
    <row r="51" spans="1:51" ht="11.25" customHeight="1" thickBot="1" x14ac:dyDescent="0.2">
      <c r="A51" s="839"/>
      <c r="B51" s="840"/>
      <c r="C51" s="840"/>
      <c r="D51" s="840"/>
      <c r="E51" s="840"/>
      <c r="F51" s="841"/>
      <c r="G51" s="842" t="s">
        <v>96</v>
      </c>
      <c r="H51" s="843"/>
      <c r="I51" s="843"/>
      <c r="J51" s="844"/>
      <c r="K51" s="473"/>
      <c r="L51" s="474"/>
      <c r="M51" s="474"/>
      <c r="N51" s="474"/>
      <c r="O51" s="474"/>
      <c r="P51" s="474"/>
      <c r="Q51" s="474"/>
      <c r="R51" s="474"/>
      <c r="S51" s="474"/>
      <c r="T51" s="474"/>
      <c r="U51" s="474"/>
      <c r="V51" s="474"/>
      <c r="W51" s="474"/>
      <c r="X51" s="474"/>
      <c r="Y51" s="474"/>
      <c r="Z51" s="475"/>
      <c r="AA51" s="453" t="s">
        <v>89</v>
      </c>
      <c r="AB51" s="454"/>
      <c r="AC51" s="454"/>
      <c r="AD51" s="455"/>
      <c r="AE51" s="878"/>
      <c r="AF51" s="879"/>
      <c r="AG51" s="879"/>
      <c r="AH51" s="879"/>
      <c r="AI51" s="879"/>
      <c r="AJ51" s="879"/>
      <c r="AK51" s="879"/>
      <c r="AL51" s="880"/>
      <c r="AM51" s="97"/>
      <c r="AN51" s="102" t="s">
        <v>22</v>
      </c>
      <c r="AO51" s="103" t="str">
        <f>IF(AE51="","",AE51)</f>
        <v/>
      </c>
      <c r="AP51" s="98"/>
      <c r="AQ51" s="98"/>
      <c r="AR51" s="98"/>
      <c r="AS51" s="98"/>
      <c r="AT51" s="98"/>
      <c r="AU51" s="98"/>
      <c r="AV51" s="98"/>
      <c r="AW51" s="98"/>
      <c r="AY51" s="33"/>
    </row>
    <row r="52" spans="1:51" ht="7.5" customHeight="1" thickBot="1" x14ac:dyDescent="0.2">
      <c r="A52" s="839"/>
      <c r="B52" s="840"/>
      <c r="C52" s="840"/>
      <c r="D52" s="840"/>
      <c r="E52" s="840"/>
      <c r="F52" s="841"/>
      <c r="G52" s="456" t="s">
        <v>90</v>
      </c>
      <c r="H52" s="457"/>
      <c r="I52" s="457"/>
      <c r="J52" s="458"/>
      <c r="K52" s="884"/>
      <c r="L52" s="885"/>
      <c r="M52" s="885"/>
      <c r="N52" s="885"/>
      <c r="O52" s="885"/>
      <c r="P52" s="885"/>
      <c r="Q52" s="885"/>
      <c r="R52" s="885"/>
      <c r="S52" s="885"/>
      <c r="T52" s="885"/>
      <c r="U52" s="885"/>
      <c r="V52" s="885"/>
      <c r="W52" s="885"/>
      <c r="X52" s="885"/>
      <c r="Y52" s="885"/>
      <c r="Z52" s="886"/>
      <c r="AA52" s="464"/>
      <c r="AB52" s="465"/>
      <c r="AC52" s="465"/>
      <c r="AD52" s="466"/>
      <c r="AE52" s="881"/>
      <c r="AF52" s="882"/>
      <c r="AG52" s="882"/>
      <c r="AH52" s="882"/>
      <c r="AI52" s="882"/>
      <c r="AJ52" s="882"/>
      <c r="AK52" s="882"/>
      <c r="AL52" s="883"/>
      <c r="AM52" s="97"/>
      <c r="AN52" s="102" t="s">
        <v>73</v>
      </c>
      <c r="AO52" s="103" t="str">
        <f>IF(AE53="","",AE53)</f>
        <v/>
      </c>
      <c r="AP52" s="98"/>
      <c r="AQ52" s="98"/>
      <c r="AR52" s="98"/>
      <c r="AS52" s="98"/>
      <c r="AT52" s="98"/>
      <c r="AU52" s="98"/>
      <c r="AV52" s="98"/>
      <c r="AW52" s="98"/>
      <c r="AY52" s="33"/>
    </row>
    <row r="53" spans="1:51" ht="18.75" customHeight="1" thickBot="1" x14ac:dyDescent="0.2">
      <c r="A53" s="839"/>
      <c r="B53" s="840"/>
      <c r="C53" s="840"/>
      <c r="D53" s="840"/>
      <c r="E53" s="840"/>
      <c r="F53" s="841"/>
      <c r="G53" s="464"/>
      <c r="H53" s="465"/>
      <c r="I53" s="465"/>
      <c r="J53" s="466"/>
      <c r="K53" s="887"/>
      <c r="L53" s="888"/>
      <c r="M53" s="888"/>
      <c r="N53" s="888"/>
      <c r="O53" s="888"/>
      <c r="P53" s="888"/>
      <c r="Q53" s="888"/>
      <c r="R53" s="888"/>
      <c r="S53" s="888"/>
      <c r="T53" s="888"/>
      <c r="U53" s="888"/>
      <c r="V53" s="888"/>
      <c r="W53" s="888"/>
      <c r="X53" s="888"/>
      <c r="Y53" s="888"/>
      <c r="Z53" s="889"/>
      <c r="AA53" s="443" t="s">
        <v>91</v>
      </c>
      <c r="AB53" s="444"/>
      <c r="AC53" s="444"/>
      <c r="AD53" s="445"/>
      <c r="AE53" s="890"/>
      <c r="AF53" s="891"/>
      <c r="AG53" s="891"/>
      <c r="AH53" s="891"/>
      <c r="AI53" s="891"/>
      <c r="AJ53" s="891"/>
      <c r="AK53" s="891"/>
      <c r="AL53" s="892"/>
      <c r="AM53" s="97"/>
      <c r="AN53" s="102" t="s">
        <v>74</v>
      </c>
      <c r="AO53" s="103" t="str">
        <f>IF(K54="","",K54)</f>
        <v/>
      </c>
      <c r="AR53" s="98"/>
      <c r="AS53" s="98"/>
      <c r="AT53" s="98"/>
      <c r="AU53" s="98"/>
      <c r="AV53" s="98"/>
      <c r="AW53" s="98"/>
      <c r="AY53" s="33"/>
    </row>
    <row r="54" spans="1:51" ht="18.75" customHeight="1" thickBot="1" x14ac:dyDescent="0.2">
      <c r="A54" s="839"/>
      <c r="B54" s="840"/>
      <c r="C54" s="840"/>
      <c r="D54" s="840"/>
      <c r="E54" s="840"/>
      <c r="F54" s="841"/>
      <c r="G54" s="836" t="s">
        <v>92</v>
      </c>
      <c r="H54" s="837"/>
      <c r="I54" s="837"/>
      <c r="J54" s="838"/>
      <c r="K54" s="893"/>
      <c r="L54" s="894"/>
      <c r="M54" s="894"/>
      <c r="N54" s="894"/>
      <c r="O54" s="894"/>
      <c r="P54" s="894"/>
      <c r="Q54" s="894"/>
      <c r="R54" s="894"/>
      <c r="S54" s="894"/>
      <c r="T54" s="894"/>
      <c r="U54" s="894"/>
      <c r="V54" s="894"/>
      <c r="W54" s="894"/>
      <c r="X54" s="894"/>
      <c r="Y54" s="894"/>
      <c r="Z54" s="895"/>
      <c r="AA54" s="836" t="s">
        <v>75</v>
      </c>
      <c r="AB54" s="837"/>
      <c r="AC54" s="837"/>
      <c r="AD54" s="838"/>
      <c r="AE54" s="896"/>
      <c r="AF54" s="897"/>
      <c r="AG54" s="897"/>
      <c r="AH54" s="897"/>
      <c r="AI54" s="897"/>
      <c r="AJ54" s="897"/>
      <c r="AK54" s="897"/>
      <c r="AL54" s="899"/>
      <c r="AM54" s="33"/>
      <c r="AN54" s="104" t="s">
        <v>75</v>
      </c>
      <c r="AO54" s="105" t="str">
        <f>IF(AE54="","",CONCATENATE(AE54,AG54,AI54,AK54))</f>
        <v/>
      </c>
      <c r="AP54" s="1"/>
      <c r="AQ54" s="1"/>
      <c r="AR54" s="98"/>
      <c r="AS54" s="98"/>
      <c r="AT54" s="98"/>
      <c r="AU54" s="98"/>
      <c r="AV54" s="98"/>
      <c r="AW54" s="98"/>
      <c r="AY54" s="33"/>
    </row>
    <row r="55" spans="1:51" ht="13.35" customHeight="1" thickBot="1" x14ac:dyDescent="0.4">
      <c r="A55" s="65" t="s">
        <v>110</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7"/>
      <c r="AM55" s="97"/>
      <c r="AN55" s="100" t="s">
        <v>94</v>
      </c>
      <c r="AO55" s="101" t="str">
        <f>IF(K57="","",K57)</f>
        <v/>
      </c>
      <c r="AP55" s="99" t="s">
        <v>79</v>
      </c>
      <c r="AQ55" s="98"/>
      <c r="AR55" s="87"/>
      <c r="AS55" s="87"/>
      <c r="AT55" s="87"/>
      <c r="AU55" s="87"/>
      <c r="AV55" s="87"/>
      <c r="AW55" s="87"/>
      <c r="AY55" s="33"/>
    </row>
    <row r="56" spans="1:51" ht="11.25" customHeight="1" thickBot="1" x14ac:dyDescent="0.2">
      <c r="A56" s="836" t="s">
        <v>87</v>
      </c>
      <c r="B56" s="837"/>
      <c r="C56" s="837"/>
      <c r="D56" s="837"/>
      <c r="E56" s="837"/>
      <c r="F56" s="838"/>
      <c r="G56" s="842" t="s">
        <v>96</v>
      </c>
      <c r="H56" s="843"/>
      <c r="I56" s="843"/>
      <c r="J56" s="844"/>
      <c r="K56" s="473"/>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5"/>
      <c r="AM56" s="97"/>
      <c r="AN56" s="102" t="s">
        <v>93</v>
      </c>
      <c r="AO56" s="103" t="str">
        <f>IF(K58="","",K58)</f>
        <v/>
      </c>
      <c r="AP56" s="98"/>
      <c r="AQ56" s="98"/>
      <c r="AR56" s="98"/>
      <c r="AS56" s="98"/>
      <c r="AT56" s="98"/>
      <c r="AU56" s="98"/>
      <c r="AV56" s="98"/>
      <c r="AW56" s="98"/>
      <c r="AX56" s="87"/>
      <c r="AY56" s="87"/>
    </row>
    <row r="57" spans="1:51" ht="22.5" customHeight="1" thickBot="1" x14ac:dyDescent="0.2">
      <c r="A57" s="839"/>
      <c r="B57" s="840"/>
      <c r="C57" s="840"/>
      <c r="D57" s="840"/>
      <c r="E57" s="840"/>
      <c r="F57" s="841"/>
      <c r="G57" s="902" t="s">
        <v>88</v>
      </c>
      <c r="H57" s="903"/>
      <c r="I57" s="903"/>
      <c r="J57" s="904"/>
      <c r="K57" s="875"/>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7"/>
      <c r="AM57" s="97"/>
      <c r="AN57" s="102" t="s">
        <v>71</v>
      </c>
      <c r="AO57" s="103" t="str">
        <f>IF(K59="","",K59)</f>
        <v/>
      </c>
      <c r="AP57" s="98"/>
      <c r="AQ57" s="98"/>
      <c r="AR57" s="98"/>
      <c r="AS57" s="98"/>
      <c r="AT57" s="98"/>
      <c r="AU57" s="98"/>
      <c r="AV57" s="98"/>
      <c r="AW57" s="98"/>
      <c r="AX57" s="87"/>
      <c r="AY57" s="87"/>
    </row>
    <row r="58" spans="1:51" ht="11.25" customHeight="1" thickBot="1" x14ac:dyDescent="0.2">
      <c r="A58" s="839"/>
      <c r="B58" s="840"/>
      <c r="C58" s="840"/>
      <c r="D58" s="840"/>
      <c r="E58" s="840"/>
      <c r="F58" s="841"/>
      <c r="G58" s="842" t="s">
        <v>96</v>
      </c>
      <c r="H58" s="843"/>
      <c r="I58" s="843"/>
      <c r="J58" s="844"/>
      <c r="K58" s="473"/>
      <c r="L58" s="474"/>
      <c r="M58" s="474"/>
      <c r="N58" s="474"/>
      <c r="O58" s="474"/>
      <c r="P58" s="474"/>
      <c r="Q58" s="474"/>
      <c r="R58" s="474"/>
      <c r="S58" s="474"/>
      <c r="T58" s="474"/>
      <c r="U58" s="474"/>
      <c r="V58" s="474"/>
      <c r="W58" s="474"/>
      <c r="X58" s="474"/>
      <c r="Y58" s="474"/>
      <c r="Z58" s="475"/>
      <c r="AA58" s="453" t="s">
        <v>89</v>
      </c>
      <c r="AB58" s="454"/>
      <c r="AC58" s="454"/>
      <c r="AD58" s="455"/>
      <c r="AE58" s="878"/>
      <c r="AF58" s="879"/>
      <c r="AG58" s="879"/>
      <c r="AH58" s="879"/>
      <c r="AI58" s="879"/>
      <c r="AJ58" s="879"/>
      <c r="AK58" s="879"/>
      <c r="AL58" s="880"/>
      <c r="AM58" s="97"/>
      <c r="AN58" s="102" t="s">
        <v>22</v>
      </c>
      <c r="AO58" s="103" t="str">
        <f>IF(AE58="","",AE58)</f>
        <v/>
      </c>
      <c r="AP58" s="98"/>
      <c r="AQ58" s="98"/>
      <c r="AR58" s="98"/>
      <c r="AS58" s="98"/>
      <c r="AT58" s="98"/>
      <c r="AU58" s="98"/>
      <c r="AV58" s="98"/>
      <c r="AW58" s="98"/>
      <c r="AY58" s="33"/>
    </row>
    <row r="59" spans="1:51" ht="7.5" customHeight="1" thickBot="1" x14ac:dyDescent="0.2">
      <c r="A59" s="839"/>
      <c r="B59" s="840"/>
      <c r="C59" s="840"/>
      <c r="D59" s="840"/>
      <c r="E59" s="840"/>
      <c r="F59" s="841"/>
      <c r="G59" s="456" t="s">
        <v>90</v>
      </c>
      <c r="H59" s="457"/>
      <c r="I59" s="457"/>
      <c r="J59" s="458"/>
      <c r="K59" s="884"/>
      <c r="L59" s="885"/>
      <c r="M59" s="885"/>
      <c r="N59" s="885"/>
      <c r="O59" s="885"/>
      <c r="P59" s="885"/>
      <c r="Q59" s="885"/>
      <c r="R59" s="885"/>
      <c r="S59" s="885"/>
      <c r="T59" s="885"/>
      <c r="U59" s="885"/>
      <c r="V59" s="885"/>
      <c r="W59" s="885"/>
      <c r="X59" s="885"/>
      <c r="Y59" s="885"/>
      <c r="Z59" s="886"/>
      <c r="AA59" s="464"/>
      <c r="AB59" s="465"/>
      <c r="AC59" s="465"/>
      <c r="AD59" s="466"/>
      <c r="AE59" s="881"/>
      <c r="AF59" s="882"/>
      <c r="AG59" s="882"/>
      <c r="AH59" s="882"/>
      <c r="AI59" s="882"/>
      <c r="AJ59" s="882"/>
      <c r="AK59" s="882"/>
      <c r="AL59" s="883"/>
      <c r="AM59" s="97"/>
      <c r="AN59" s="102" t="s">
        <v>73</v>
      </c>
      <c r="AO59" s="103" t="str">
        <f>IF(AE60="","",AE60)</f>
        <v/>
      </c>
      <c r="AP59" s="98"/>
      <c r="AQ59" s="98"/>
      <c r="AR59" s="98"/>
      <c r="AS59" s="98"/>
      <c r="AT59" s="98"/>
      <c r="AU59" s="98"/>
      <c r="AV59" s="98"/>
      <c r="AW59" s="98"/>
      <c r="AY59" s="33"/>
    </row>
    <row r="60" spans="1:51" ht="18.75" customHeight="1" thickBot="1" x14ac:dyDescent="0.2">
      <c r="A60" s="839"/>
      <c r="B60" s="840"/>
      <c r="C60" s="840"/>
      <c r="D60" s="840"/>
      <c r="E60" s="840"/>
      <c r="F60" s="841"/>
      <c r="G60" s="464"/>
      <c r="H60" s="465"/>
      <c r="I60" s="465"/>
      <c r="J60" s="466"/>
      <c r="K60" s="887"/>
      <c r="L60" s="888"/>
      <c r="M60" s="888"/>
      <c r="N60" s="888"/>
      <c r="O60" s="888"/>
      <c r="P60" s="888"/>
      <c r="Q60" s="888"/>
      <c r="R60" s="888"/>
      <c r="S60" s="888"/>
      <c r="T60" s="888"/>
      <c r="U60" s="888"/>
      <c r="V60" s="888"/>
      <c r="W60" s="888"/>
      <c r="X60" s="888"/>
      <c r="Y60" s="888"/>
      <c r="Z60" s="889"/>
      <c r="AA60" s="443" t="s">
        <v>91</v>
      </c>
      <c r="AB60" s="444"/>
      <c r="AC60" s="444"/>
      <c r="AD60" s="445"/>
      <c r="AE60" s="890"/>
      <c r="AF60" s="891"/>
      <c r="AG60" s="891"/>
      <c r="AH60" s="891"/>
      <c r="AI60" s="891"/>
      <c r="AJ60" s="891"/>
      <c r="AK60" s="891"/>
      <c r="AL60" s="892"/>
      <c r="AM60" s="97"/>
      <c r="AN60" s="102" t="s">
        <v>74</v>
      </c>
      <c r="AO60" s="103" t="str">
        <f>IF(K61="","",K61)</f>
        <v/>
      </c>
      <c r="AR60" s="98"/>
      <c r="AS60" s="98"/>
      <c r="AT60" s="98"/>
      <c r="AU60" s="98"/>
      <c r="AV60" s="98"/>
      <c r="AW60" s="98"/>
      <c r="AY60" s="33"/>
    </row>
    <row r="61" spans="1:51" ht="18.75" customHeight="1" thickBot="1" x14ac:dyDescent="0.2">
      <c r="A61" s="839"/>
      <c r="B61" s="840"/>
      <c r="C61" s="840"/>
      <c r="D61" s="840"/>
      <c r="E61" s="840"/>
      <c r="F61" s="841"/>
      <c r="G61" s="836" t="s">
        <v>92</v>
      </c>
      <c r="H61" s="837"/>
      <c r="I61" s="837"/>
      <c r="J61" s="838"/>
      <c r="K61" s="893"/>
      <c r="L61" s="894"/>
      <c r="M61" s="894"/>
      <c r="N61" s="894"/>
      <c r="O61" s="894"/>
      <c r="P61" s="894"/>
      <c r="Q61" s="894"/>
      <c r="R61" s="894"/>
      <c r="S61" s="894"/>
      <c r="T61" s="894"/>
      <c r="U61" s="894"/>
      <c r="V61" s="894"/>
      <c r="W61" s="894"/>
      <c r="X61" s="894"/>
      <c r="Y61" s="894"/>
      <c r="Z61" s="895"/>
      <c r="AA61" s="836" t="s">
        <v>75</v>
      </c>
      <c r="AB61" s="837"/>
      <c r="AC61" s="837"/>
      <c r="AD61" s="838"/>
      <c r="AE61" s="896"/>
      <c r="AF61" s="897"/>
      <c r="AG61" s="897"/>
      <c r="AH61" s="897"/>
      <c r="AI61" s="897"/>
      <c r="AJ61" s="897"/>
      <c r="AK61" s="897"/>
      <c r="AL61" s="899"/>
      <c r="AM61" s="33"/>
      <c r="AN61" s="104" t="s">
        <v>75</v>
      </c>
      <c r="AO61" s="105" t="str">
        <f>IF(AE61="","",CONCATENATE(AE61,AG61,AI61,AK61))</f>
        <v/>
      </c>
      <c r="AP61" s="1"/>
      <c r="AQ61" s="1"/>
      <c r="AR61" s="98"/>
      <c r="AS61" s="98"/>
      <c r="AT61" s="98"/>
      <c r="AU61" s="98"/>
      <c r="AV61" s="98"/>
      <c r="AW61" s="98"/>
      <c r="AY61" s="33"/>
    </row>
    <row r="62" spans="1:51" ht="13.35" customHeight="1" thickBot="1" x14ac:dyDescent="0.4">
      <c r="A62" s="65" t="s">
        <v>111</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7"/>
      <c r="AM62" s="97"/>
      <c r="AN62" s="100" t="s">
        <v>94</v>
      </c>
      <c r="AO62" s="101" t="str">
        <f>IF(K64="","",K64)</f>
        <v/>
      </c>
      <c r="AP62" s="99" t="s">
        <v>80</v>
      </c>
      <c r="AQ62" s="98"/>
      <c r="AR62" s="87"/>
      <c r="AS62" s="87"/>
      <c r="AT62" s="87"/>
      <c r="AU62" s="87"/>
      <c r="AV62" s="87"/>
      <c r="AW62" s="87"/>
      <c r="AY62" s="33"/>
    </row>
    <row r="63" spans="1:51" ht="11.25" customHeight="1" thickBot="1" x14ac:dyDescent="0.2">
      <c r="A63" s="836" t="s">
        <v>87</v>
      </c>
      <c r="B63" s="837"/>
      <c r="C63" s="837"/>
      <c r="D63" s="837"/>
      <c r="E63" s="837"/>
      <c r="F63" s="838"/>
      <c r="G63" s="842" t="s">
        <v>96</v>
      </c>
      <c r="H63" s="843"/>
      <c r="I63" s="843"/>
      <c r="J63" s="844"/>
      <c r="K63" s="473"/>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5"/>
      <c r="AM63" s="97"/>
      <c r="AN63" s="102" t="s">
        <v>93</v>
      </c>
      <c r="AO63" s="103" t="str">
        <f>IF(K65="","",K65)</f>
        <v/>
      </c>
      <c r="AP63" s="98"/>
      <c r="AQ63" s="98"/>
      <c r="AR63" s="98"/>
      <c r="AS63" s="98"/>
      <c r="AT63" s="98"/>
      <c r="AU63" s="98"/>
      <c r="AV63" s="98"/>
      <c r="AW63" s="98"/>
      <c r="AX63" s="87"/>
      <c r="AY63" s="87"/>
    </row>
    <row r="64" spans="1:51" ht="22.5" customHeight="1" thickBot="1" x14ac:dyDescent="0.2">
      <c r="A64" s="839"/>
      <c r="B64" s="840"/>
      <c r="C64" s="840"/>
      <c r="D64" s="840"/>
      <c r="E64" s="840"/>
      <c r="F64" s="841"/>
      <c r="G64" s="902" t="s">
        <v>88</v>
      </c>
      <c r="H64" s="903"/>
      <c r="I64" s="903"/>
      <c r="J64" s="904"/>
      <c r="K64" s="875"/>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7"/>
      <c r="AM64" s="97"/>
      <c r="AN64" s="102" t="s">
        <v>71</v>
      </c>
      <c r="AO64" s="103" t="str">
        <f>IF(K66="","",K66)</f>
        <v/>
      </c>
      <c r="AP64" s="98"/>
      <c r="AQ64" s="98"/>
      <c r="AR64" s="98"/>
      <c r="AS64" s="98"/>
      <c r="AT64" s="98"/>
      <c r="AU64" s="98"/>
      <c r="AV64" s="98"/>
      <c r="AW64" s="98"/>
      <c r="AX64" s="87"/>
      <c r="AY64" s="87"/>
    </row>
    <row r="65" spans="1:63" ht="11.25" customHeight="1" thickBot="1" x14ac:dyDescent="0.2">
      <c r="A65" s="839"/>
      <c r="B65" s="840"/>
      <c r="C65" s="840"/>
      <c r="D65" s="840"/>
      <c r="E65" s="840"/>
      <c r="F65" s="841"/>
      <c r="G65" s="842" t="s">
        <v>96</v>
      </c>
      <c r="H65" s="843"/>
      <c r="I65" s="843"/>
      <c r="J65" s="844"/>
      <c r="K65" s="473"/>
      <c r="L65" s="474"/>
      <c r="M65" s="474"/>
      <c r="N65" s="474"/>
      <c r="O65" s="474"/>
      <c r="P65" s="474"/>
      <c r="Q65" s="474"/>
      <c r="R65" s="474"/>
      <c r="S65" s="474"/>
      <c r="T65" s="474"/>
      <c r="U65" s="474"/>
      <c r="V65" s="474"/>
      <c r="W65" s="474"/>
      <c r="X65" s="474"/>
      <c r="Y65" s="474"/>
      <c r="Z65" s="475"/>
      <c r="AA65" s="453" t="s">
        <v>89</v>
      </c>
      <c r="AB65" s="454"/>
      <c r="AC65" s="454"/>
      <c r="AD65" s="455"/>
      <c r="AE65" s="878"/>
      <c r="AF65" s="879"/>
      <c r="AG65" s="879"/>
      <c r="AH65" s="879"/>
      <c r="AI65" s="879"/>
      <c r="AJ65" s="879"/>
      <c r="AK65" s="879"/>
      <c r="AL65" s="880"/>
      <c r="AM65" s="97"/>
      <c r="AN65" s="102" t="s">
        <v>22</v>
      </c>
      <c r="AO65" s="103" t="str">
        <f>IF(AE65="","",AE65)</f>
        <v/>
      </c>
      <c r="AP65" s="98"/>
      <c r="AQ65" s="98"/>
      <c r="AR65" s="98"/>
      <c r="AS65" s="98"/>
      <c r="AT65" s="98"/>
      <c r="AU65" s="98"/>
      <c r="AV65" s="98"/>
      <c r="AW65" s="98"/>
      <c r="AY65" s="33"/>
    </row>
    <row r="66" spans="1:63" ht="7.5" customHeight="1" thickBot="1" x14ac:dyDescent="0.2">
      <c r="A66" s="839"/>
      <c r="B66" s="840"/>
      <c r="C66" s="840"/>
      <c r="D66" s="840"/>
      <c r="E66" s="840"/>
      <c r="F66" s="841"/>
      <c r="G66" s="456" t="s">
        <v>90</v>
      </c>
      <c r="H66" s="457"/>
      <c r="I66" s="457"/>
      <c r="J66" s="458"/>
      <c r="K66" s="884"/>
      <c r="L66" s="885"/>
      <c r="M66" s="885"/>
      <c r="N66" s="885"/>
      <c r="O66" s="885"/>
      <c r="P66" s="885"/>
      <c r="Q66" s="885"/>
      <c r="R66" s="885"/>
      <c r="S66" s="885"/>
      <c r="T66" s="885"/>
      <c r="U66" s="885"/>
      <c r="V66" s="885"/>
      <c r="W66" s="885"/>
      <c r="X66" s="885"/>
      <c r="Y66" s="885"/>
      <c r="Z66" s="886"/>
      <c r="AA66" s="464"/>
      <c r="AB66" s="465"/>
      <c r="AC66" s="465"/>
      <c r="AD66" s="466"/>
      <c r="AE66" s="881"/>
      <c r="AF66" s="882"/>
      <c r="AG66" s="882"/>
      <c r="AH66" s="882"/>
      <c r="AI66" s="882"/>
      <c r="AJ66" s="882"/>
      <c r="AK66" s="882"/>
      <c r="AL66" s="883"/>
      <c r="AM66" s="97"/>
      <c r="AN66" s="102" t="s">
        <v>73</v>
      </c>
      <c r="AO66" s="103" t="str">
        <f>IF(AE67="","",AE67)</f>
        <v/>
      </c>
      <c r="AP66" s="98"/>
      <c r="AQ66" s="98"/>
      <c r="AR66" s="98"/>
      <c r="AS66" s="98"/>
      <c r="AT66" s="98"/>
      <c r="AU66" s="98"/>
      <c r="AV66" s="98"/>
      <c r="AW66" s="98"/>
      <c r="AY66" s="33"/>
    </row>
    <row r="67" spans="1:63" ht="18.75" customHeight="1" thickBot="1" x14ac:dyDescent="0.2">
      <c r="A67" s="839"/>
      <c r="B67" s="840"/>
      <c r="C67" s="840"/>
      <c r="D67" s="840"/>
      <c r="E67" s="840"/>
      <c r="F67" s="841"/>
      <c r="G67" s="464"/>
      <c r="H67" s="465"/>
      <c r="I67" s="465"/>
      <c r="J67" s="466"/>
      <c r="K67" s="887"/>
      <c r="L67" s="888"/>
      <c r="M67" s="888"/>
      <c r="N67" s="888"/>
      <c r="O67" s="888"/>
      <c r="P67" s="888"/>
      <c r="Q67" s="888"/>
      <c r="R67" s="888"/>
      <c r="S67" s="888"/>
      <c r="T67" s="888"/>
      <c r="U67" s="888"/>
      <c r="V67" s="888"/>
      <c r="W67" s="888"/>
      <c r="X67" s="888"/>
      <c r="Y67" s="888"/>
      <c r="Z67" s="889"/>
      <c r="AA67" s="443" t="s">
        <v>91</v>
      </c>
      <c r="AB67" s="444"/>
      <c r="AC67" s="444"/>
      <c r="AD67" s="445"/>
      <c r="AE67" s="890"/>
      <c r="AF67" s="891"/>
      <c r="AG67" s="891"/>
      <c r="AH67" s="891"/>
      <c r="AI67" s="891"/>
      <c r="AJ67" s="891"/>
      <c r="AK67" s="891"/>
      <c r="AL67" s="892"/>
      <c r="AM67" s="97"/>
      <c r="AN67" s="102" t="s">
        <v>74</v>
      </c>
      <c r="AO67" s="103" t="str">
        <f>IF(K68="","",K68)</f>
        <v/>
      </c>
      <c r="AR67" s="98"/>
      <c r="AS67" s="98"/>
      <c r="AT67" s="98"/>
      <c r="AU67" s="98"/>
      <c r="AV67" s="98"/>
      <c r="AW67" s="98"/>
      <c r="AY67" s="33"/>
    </row>
    <row r="68" spans="1:63" ht="18.75" customHeight="1" thickBot="1" x14ac:dyDescent="0.2">
      <c r="A68" s="476"/>
      <c r="B68" s="477"/>
      <c r="C68" s="477"/>
      <c r="D68" s="477"/>
      <c r="E68" s="477"/>
      <c r="F68" s="478"/>
      <c r="G68" s="437" t="s">
        <v>92</v>
      </c>
      <c r="H68" s="438"/>
      <c r="I68" s="438"/>
      <c r="J68" s="439"/>
      <c r="K68" s="578"/>
      <c r="L68" s="579"/>
      <c r="M68" s="579"/>
      <c r="N68" s="579"/>
      <c r="O68" s="579"/>
      <c r="P68" s="579"/>
      <c r="Q68" s="579"/>
      <c r="R68" s="579"/>
      <c r="S68" s="579"/>
      <c r="T68" s="579"/>
      <c r="U68" s="579"/>
      <c r="V68" s="579"/>
      <c r="W68" s="579"/>
      <c r="X68" s="579"/>
      <c r="Y68" s="579"/>
      <c r="Z68" s="905"/>
      <c r="AA68" s="437" t="s">
        <v>75</v>
      </c>
      <c r="AB68" s="438"/>
      <c r="AC68" s="438"/>
      <c r="AD68" s="439"/>
      <c r="AE68" s="906"/>
      <c r="AF68" s="900"/>
      <c r="AG68" s="900"/>
      <c r="AH68" s="900"/>
      <c r="AI68" s="900"/>
      <c r="AJ68" s="900"/>
      <c r="AK68" s="900"/>
      <c r="AL68" s="901"/>
      <c r="AM68" s="33"/>
      <c r="AN68" s="104" t="s">
        <v>75</v>
      </c>
      <c r="AO68" s="105" t="str">
        <f>IF(AE68="","",CONCATENATE(AE68,AG68,AI68,AK68))</f>
        <v/>
      </c>
      <c r="AP68" s="1"/>
      <c r="AQ68" s="1"/>
      <c r="AR68" s="98"/>
      <c r="AS68" s="98"/>
      <c r="AT68" s="98"/>
      <c r="AU68" s="98"/>
      <c r="AV68" s="98"/>
      <c r="AW68" s="98"/>
      <c r="AY68" s="33"/>
    </row>
    <row r="69" spans="1:63" ht="19.5" customHeight="1" x14ac:dyDescent="0.15">
      <c r="AL69" s="33"/>
      <c r="AY69" s="33"/>
      <c r="AZ69" s="33"/>
      <c r="BA69" s="33"/>
      <c r="BB69" s="33"/>
      <c r="BC69" s="33"/>
      <c r="BD69" s="33"/>
      <c r="BE69" s="33"/>
      <c r="BF69" s="33"/>
      <c r="BG69" s="33"/>
      <c r="BH69" s="33"/>
      <c r="BI69" s="33"/>
      <c r="BJ69" s="33"/>
      <c r="BK69" s="33"/>
    </row>
    <row r="70" spans="1:63"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1:63"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sheetData>
  <sheetProtection selectLockedCells="1"/>
  <dataConsolidate/>
  <mergeCells count="128">
    <mergeCell ref="G29:J29"/>
    <mergeCell ref="G36:J36"/>
    <mergeCell ref="G43:J43"/>
    <mergeCell ref="G50:J50"/>
    <mergeCell ref="G57:J57"/>
    <mergeCell ref="G64:J64"/>
    <mergeCell ref="AK61:AL61"/>
    <mergeCell ref="A63:F68"/>
    <mergeCell ref="G63:J63"/>
    <mergeCell ref="K63:AL63"/>
    <mergeCell ref="K64:AL64"/>
    <mergeCell ref="G65:J65"/>
    <mergeCell ref="K65:Z65"/>
    <mergeCell ref="AA65:AD66"/>
    <mergeCell ref="AE65:AL66"/>
    <mergeCell ref="G66:J67"/>
    <mergeCell ref="K66:Z67"/>
    <mergeCell ref="AA67:AD67"/>
    <mergeCell ref="AE67:AL67"/>
    <mergeCell ref="G68:J68"/>
    <mergeCell ref="K68:Z68"/>
    <mergeCell ref="AA68:AD68"/>
    <mergeCell ref="AE68:AF68"/>
    <mergeCell ref="AG68:AH68"/>
    <mergeCell ref="AI68:AJ68"/>
    <mergeCell ref="AK68:AL68"/>
    <mergeCell ref="G54:J54"/>
    <mergeCell ref="K54:Z54"/>
    <mergeCell ref="AA54:AD54"/>
    <mergeCell ref="AE54:AF54"/>
    <mergeCell ref="AG54:AH54"/>
    <mergeCell ref="AI54:AJ54"/>
    <mergeCell ref="AK54:AL54"/>
    <mergeCell ref="AI61:AJ61"/>
    <mergeCell ref="A42:F47"/>
    <mergeCell ref="G42:J42"/>
    <mergeCell ref="K42:AL42"/>
    <mergeCell ref="K43:AL43"/>
    <mergeCell ref="G44:J44"/>
    <mergeCell ref="K44:Z44"/>
    <mergeCell ref="AA44:AD45"/>
    <mergeCell ref="AE44:AL45"/>
    <mergeCell ref="G45:J46"/>
    <mergeCell ref="K45:Z46"/>
    <mergeCell ref="AA46:AD46"/>
    <mergeCell ref="AE46:AL46"/>
    <mergeCell ref="G47:J47"/>
    <mergeCell ref="K47:Z47"/>
    <mergeCell ref="AA47:AD47"/>
    <mergeCell ref="AE47:AF47"/>
    <mergeCell ref="AG47:AH47"/>
    <mergeCell ref="AI47:AJ47"/>
    <mergeCell ref="AK47:AL47"/>
    <mergeCell ref="AG33:AH33"/>
    <mergeCell ref="AI33:AJ33"/>
    <mergeCell ref="AK33:AL33"/>
    <mergeCell ref="A35:F40"/>
    <mergeCell ref="G35:J35"/>
    <mergeCell ref="K35:AL35"/>
    <mergeCell ref="K36:AL36"/>
    <mergeCell ref="G37:J37"/>
    <mergeCell ref="K37:Z37"/>
    <mergeCell ref="AA37:AD38"/>
    <mergeCell ref="AE37:AL38"/>
    <mergeCell ref="G38:J39"/>
    <mergeCell ref="K38:Z39"/>
    <mergeCell ref="AA39:AD39"/>
    <mergeCell ref="AE39:AL39"/>
    <mergeCell ref="G40:J40"/>
    <mergeCell ref="K40:Z40"/>
    <mergeCell ref="AA40:AD40"/>
    <mergeCell ref="AE40:AF40"/>
    <mergeCell ref="AG40:AH40"/>
    <mergeCell ref="AI40:AJ40"/>
    <mergeCell ref="AK40:AL40"/>
    <mergeCell ref="A49:F54"/>
    <mergeCell ref="G49:J49"/>
    <mergeCell ref="K49:AL49"/>
    <mergeCell ref="K50:AL50"/>
    <mergeCell ref="G51:J51"/>
    <mergeCell ref="K51:Z51"/>
    <mergeCell ref="AA51:AD52"/>
    <mergeCell ref="AE51:AL52"/>
    <mergeCell ref="G52:J53"/>
    <mergeCell ref="K52:Z53"/>
    <mergeCell ref="AA53:AD53"/>
    <mergeCell ref="AE53:AL53"/>
    <mergeCell ref="A56:F61"/>
    <mergeCell ref="G56:J56"/>
    <mergeCell ref="K56:AL56"/>
    <mergeCell ref="K57:AL57"/>
    <mergeCell ref="G58:J58"/>
    <mergeCell ref="K58:Z58"/>
    <mergeCell ref="AA58:AD59"/>
    <mergeCell ref="AE58:AL59"/>
    <mergeCell ref="G59:J60"/>
    <mergeCell ref="K59:Z60"/>
    <mergeCell ref="AA60:AD60"/>
    <mergeCell ref="AE60:AL60"/>
    <mergeCell ref="G61:J61"/>
    <mergeCell ref="K61:Z61"/>
    <mergeCell ref="AA61:AD61"/>
    <mergeCell ref="AE61:AF61"/>
    <mergeCell ref="AG61:AH61"/>
    <mergeCell ref="A2:AL2"/>
    <mergeCell ref="A3:AL4"/>
    <mergeCell ref="A28:F33"/>
    <mergeCell ref="G28:J28"/>
    <mergeCell ref="K28:AL28"/>
    <mergeCell ref="K29:AL29"/>
    <mergeCell ref="G30:J30"/>
    <mergeCell ref="K30:Z30"/>
    <mergeCell ref="AA30:AD31"/>
    <mergeCell ref="AE30:AL31"/>
    <mergeCell ref="G31:J32"/>
    <mergeCell ref="K31:Z32"/>
    <mergeCell ref="AA32:AD32"/>
    <mergeCell ref="AE32:AL32"/>
    <mergeCell ref="G33:J33"/>
    <mergeCell ref="A7:F7"/>
    <mergeCell ref="G7:AL7"/>
    <mergeCell ref="C12:AK13"/>
    <mergeCell ref="C16:AK16"/>
    <mergeCell ref="C14:AK15"/>
    <mergeCell ref="C17:AK17"/>
    <mergeCell ref="K33:Z33"/>
    <mergeCell ref="AA33:AD33"/>
    <mergeCell ref="AE33:AF33"/>
  </mergeCells>
  <phoneticPr fontId="2"/>
  <conditionalFormatting sqref="G7">
    <cfRule type="expression" dxfId="0" priority="1" stopIfTrue="1">
      <formula>#REF!=0</formula>
    </cfRule>
  </conditionalFormatting>
  <dataValidations count="4">
    <dataValidation imeMode="off" allowBlank="1" showInputMessage="1" showErrorMessage="1" sqref="G7" xr:uid="{00000000-0002-0000-0500-000000000000}"/>
    <dataValidation imeMode="hiragana" allowBlank="1" showInputMessage="1" showErrorMessage="1" sqref="K50 K29 K57 K64 K36 K43" xr:uid="{00000000-0002-0000-0500-000001000000}"/>
    <dataValidation imeMode="fullKatakana" allowBlank="1" showInputMessage="1" showErrorMessage="1" sqref="K28:AL28 K30:Z30 K35:AL35 K37:Z37 K56:AL56 K58:Z58 K42:AL42 K44:Z44 K49:AL49 K51:Z51 K63:AL63 K65:Z65" xr:uid="{00000000-0002-0000-0500-000002000000}"/>
    <dataValidation imeMode="halfAlpha" allowBlank="1" showInputMessage="1" showErrorMessage="1" sqref="K68:Z68 K61:Z61 K54:Z54 K47:Z47 K40:Z40 K33:Z33 AE65:AL68 AE58:AL61 AE51:AL54 AE44:AL47 AE37:AL40 AE30:AL33" xr:uid="{00000000-0002-0000-0500-000003000000}"/>
  </dataValidations>
  <printOptions horizontalCentered="1"/>
  <pageMargins left="0.39370078740157483" right="0.39370078740157483" top="0.59055118110236227" bottom="0.39370078740157483" header="0.35433070866141736" footer="0.11811023622047245"/>
  <pageSetup paperSize="9" scale="85" fitToHeight="0" orientation="portrait" r:id="rId1"/>
  <headerFooter alignWithMargins="0">
    <oddHeader>&amp;C&amp;"ＭＳ Ｐゴシック,太字"
&amp;R&amp;"メイリオ,レギュラー"&amp;10
&amp;P / &amp;N</oddHeader>
    <oddFooter>&amp;L&amp;"メイリオ,レギュラー"&amp;8strg_application_dc_201507(ver.4.0-1)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Group Box 1">
              <controlPr defaultSize="0" autoFill="0" autoPict="0">
                <anchor moveWithCells="1">
                  <from>
                    <xdr:col>1</xdr:col>
                    <xdr:colOff>209550</xdr:colOff>
                    <xdr:row>8</xdr:row>
                    <xdr:rowOff>161925</xdr:rowOff>
                  </from>
                  <to>
                    <xdr:col>8</xdr:col>
                    <xdr:colOff>47625</xdr:colOff>
                    <xdr:row>9</xdr:row>
                    <xdr:rowOff>57150</xdr:rowOff>
                  </to>
                </anchor>
              </controlPr>
            </control>
          </mc:Choice>
        </mc:AlternateContent>
        <mc:AlternateContent xmlns:mc="http://schemas.openxmlformats.org/markup-compatibility/2006">
          <mc:Choice Requires="x14">
            <control shapeId="86018" r:id="rId5" name="Group Box 2">
              <controlPr defaultSize="0" autoFill="0" autoPict="0">
                <anchor moveWithCells="1">
                  <from>
                    <xdr:col>4</xdr:col>
                    <xdr:colOff>209550</xdr:colOff>
                    <xdr:row>8</xdr:row>
                    <xdr:rowOff>161925</xdr:rowOff>
                  </from>
                  <to>
                    <xdr:col>8</xdr:col>
                    <xdr:colOff>47625</xdr:colOff>
                    <xdr:row>10</xdr:row>
                    <xdr:rowOff>0</xdr:rowOff>
                  </to>
                </anchor>
              </controlPr>
            </control>
          </mc:Choice>
        </mc:AlternateContent>
        <mc:AlternateContent xmlns:mc="http://schemas.openxmlformats.org/markup-compatibility/2006">
          <mc:Choice Requires="x14">
            <control shapeId="86019" r:id="rId6" name="Group Box 3">
              <controlPr defaultSize="0" autoFill="0" autoPict="0">
                <anchor moveWithCells="1">
                  <from>
                    <xdr:col>4</xdr:col>
                    <xdr:colOff>209550</xdr:colOff>
                    <xdr:row>8</xdr:row>
                    <xdr:rowOff>161925</xdr:rowOff>
                  </from>
                  <to>
                    <xdr:col>8</xdr:col>
                    <xdr:colOff>47625</xdr:colOff>
                    <xdr:row>9</xdr:row>
                    <xdr:rowOff>47625</xdr:rowOff>
                  </to>
                </anchor>
              </controlPr>
            </control>
          </mc:Choice>
        </mc:AlternateContent>
        <mc:AlternateContent xmlns:mc="http://schemas.openxmlformats.org/markup-compatibility/2006">
          <mc:Choice Requires="x14">
            <control shapeId="86020" r:id="rId7" name="Group Box 4">
              <controlPr defaultSize="0" autoFill="0" autoPict="0">
                <anchor moveWithCells="1">
                  <from>
                    <xdr:col>0</xdr:col>
                    <xdr:colOff>19050</xdr:colOff>
                    <xdr:row>8</xdr:row>
                    <xdr:rowOff>161925</xdr:rowOff>
                  </from>
                  <to>
                    <xdr:col>2</xdr:col>
                    <xdr:colOff>133350</xdr:colOff>
                    <xdr:row>21</xdr:row>
                    <xdr:rowOff>19050</xdr:rowOff>
                  </to>
                </anchor>
              </controlPr>
            </control>
          </mc:Choice>
        </mc:AlternateContent>
        <mc:AlternateContent xmlns:mc="http://schemas.openxmlformats.org/markup-compatibility/2006">
          <mc:Choice Requires="x14">
            <control shapeId="86021" r:id="rId8" name="Group Box 5">
              <controlPr defaultSize="0" autoFill="0" autoPict="0">
                <anchor moveWithCells="1">
                  <from>
                    <xdr:col>1</xdr:col>
                    <xdr:colOff>209550</xdr:colOff>
                    <xdr:row>8</xdr:row>
                    <xdr:rowOff>161925</xdr:rowOff>
                  </from>
                  <to>
                    <xdr:col>3</xdr:col>
                    <xdr:colOff>180975</xdr:colOff>
                    <xdr:row>10</xdr:row>
                    <xdr:rowOff>161925</xdr:rowOff>
                  </to>
                </anchor>
              </controlPr>
            </control>
          </mc:Choice>
        </mc:AlternateContent>
        <mc:AlternateContent xmlns:mc="http://schemas.openxmlformats.org/markup-compatibility/2006">
          <mc:Choice Requires="x14">
            <control shapeId="86022" r:id="rId9" name="Group Box 6">
              <controlPr defaultSize="0" autoFill="0" autoPict="0">
                <anchor moveWithCells="1">
                  <from>
                    <xdr:col>0</xdr:col>
                    <xdr:colOff>66675</xdr:colOff>
                    <xdr:row>8</xdr:row>
                    <xdr:rowOff>161925</xdr:rowOff>
                  </from>
                  <to>
                    <xdr:col>2</xdr:col>
                    <xdr:colOff>152400</xdr:colOff>
                    <xdr:row>10</xdr:row>
                    <xdr:rowOff>47625</xdr:rowOff>
                  </to>
                </anchor>
              </controlPr>
            </control>
          </mc:Choice>
        </mc:AlternateContent>
        <mc:AlternateContent xmlns:mc="http://schemas.openxmlformats.org/markup-compatibility/2006">
          <mc:Choice Requires="x14">
            <control shapeId="86023" r:id="rId10" name="Group Box 7">
              <controlPr defaultSize="0" autoFill="0" autoPict="0">
                <anchor moveWithCells="1">
                  <from>
                    <xdr:col>0</xdr:col>
                    <xdr:colOff>66675</xdr:colOff>
                    <xdr:row>19</xdr:row>
                    <xdr:rowOff>76200</xdr:rowOff>
                  </from>
                  <to>
                    <xdr:col>2</xdr:col>
                    <xdr:colOff>152400</xdr:colOff>
                    <xdr:row>19</xdr:row>
                    <xdr:rowOff>228600</xdr:rowOff>
                  </to>
                </anchor>
              </controlPr>
            </control>
          </mc:Choice>
        </mc:AlternateContent>
        <mc:AlternateContent xmlns:mc="http://schemas.openxmlformats.org/markup-compatibility/2006">
          <mc:Choice Requires="x14">
            <control shapeId="86024" r:id="rId11" name="Group Box 8">
              <controlPr defaultSize="0" autoFill="0" autoPict="0">
                <anchor moveWithCells="1">
                  <from>
                    <xdr:col>1</xdr:col>
                    <xdr:colOff>209550</xdr:colOff>
                    <xdr:row>19</xdr:row>
                    <xdr:rowOff>76200</xdr:rowOff>
                  </from>
                  <to>
                    <xdr:col>8</xdr:col>
                    <xdr:colOff>47625</xdr:colOff>
                    <xdr:row>19</xdr:row>
                    <xdr:rowOff>161925</xdr:rowOff>
                  </to>
                </anchor>
              </controlPr>
            </control>
          </mc:Choice>
        </mc:AlternateContent>
        <mc:AlternateContent xmlns:mc="http://schemas.openxmlformats.org/markup-compatibility/2006">
          <mc:Choice Requires="x14">
            <control shapeId="86025" r:id="rId12" name="Group Box 9">
              <controlPr defaultSize="0" autoFill="0" autoPict="0">
                <anchor moveWithCells="1">
                  <from>
                    <xdr:col>4</xdr:col>
                    <xdr:colOff>209550</xdr:colOff>
                    <xdr:row>19</xdr:row>
                    <xdr:rowOff>76200</xdr:rowOff>
                  </from>
                  <to>
                    <xdr:col>8</xdr:col>
                    <xdr:colOff>47625</xdr:colOff>
                    <xdr:row>19</xdr:row>
                    <xdr:rowOff>161925</xdr:rowOff>
                  </to>
                </anchor>
              </controlPr>
            </control>
          </mc:Choice>
        </mc:AlternateContent>
        <mc:AlternateContent xmlns:mc="http://schemas.openxmlformats.org/markup-compatibility/2006">
          <mc:Choice Requires="x14">
            <control shapeId="86026" r:id="rId13" name="Group Box 10">
              <controlPr defaultSize="0" autoFill="0" autoPict="0">
                <anchor moveWithCells="1">
                  <from>
                    <xdr:col>4</xdr:col>
                    <xdr:colOff>209550</xdr:colOff>
                    <xdr:row>19</xdr:row>
                    <xdr:rowOff>76200</xdr:rowOff>
                  </from>
                  <to>
                    <xdr:col>8</xdr:col>
                    <xdr:colOff>47625</xdr:colOff>
                    <xdr:row>19</xdr:row>
                    <xdr:rowOff>152400</xdr:rowOff>
                  </to>
                </anchor>
              </controlPr>
            </control>
          </mc:Choice>
        </mc:AlternateContent>
        <mc:AlternateContent xmlns:mc="http://schemas.openxmlformats.org/markup-compatibility/2006">
          <mc:Choice Requires="x14">
            <control shapeId="86027" r:id="rId14" name="Group Box 11">
              <controlPr defaultSize="0" autoFill="0" autoPict="0">
                <anchor moveWithCells="1">
                  <from>
                    <xdr:col>0</xdr:col>
                    <xdr:colOff>66675</xdr:colOff>
                    <xdr:row>19</xdr:row>
                    <xdr:rowOff>76200</xdr:rowOff>
                  </from>
                  <to>
                    <xdr:col>2</xdr:col>
                    <xdr:colOff>152400</xdr:colOff>
                    <xdr:row>19</xdr:row>
                    <xdr:rowOff>228600</xdr:rowOff>
                  </to>
                </anchor>
              </controlPr>
            </control>
          </mc:Choice>
        </mc:AlternateContent>
        <mc:AlternateContent xmlns:mc="http://schemas.openxmlformats.org/markup-compatibility/2006">
          <mc:Choice Requires="x14">
            <control shapeId="86028" r:id="rId15" name="Group Box 12">
              <controlPr defaultSize="0" autoFill="0" autoPict="0">
                <anchor moveWithCells="1">
                  <from>
                    <xdr:col>0</xdr:col>
                    <xdr:colOff>66675</xdr:colOff>
                    <xdr:row>23</xdr:row>
                    <xdr:rowOff>95250</xdr:rowOff>
                  </from>
                  <to>
                    <xdr:col>2</xdr:col>
                    <xdr:colOff>152400</xdr:colOff>
                    <xdr:row>24</xdr:row>
                    <xdr:rowOff>9525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1</xdr:col>
                    <xdr:colOff>209550</xdr:colOff>
                    <xdr:row>23</xdr:row>
                    <xdr:rowOff>95250</xdr:rowOff>
                  </from>
                  <to>
                    <xdr:col>8</xdr:col>
                    <xdr:colOff>47625</xdr:colOff>
                    <xdr:row>23</xdr:row>
                    <xdr:rowOff>180975</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4</xdr:col>
                    <xdr:colOff>209550</xdr:colOff>
                    <xdr:row>23</xdr:row>
                    <xdr:rowOff>95250</xdr:rowOff>
                  </from>
                  <to>
                    <xdr:col>8</xdr:col>
                    <xdr:colOff>47625</xdr:colOff>
                    <xdr:row>23</xdr:row>
                    <xdr:rowOff>180975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4</xdr:col>
                    <xdr:colOff>209550</xdr:colOff>
                    <xdr:row>23</xdr:row>
                    <xdr:rowOff>95250</xdr:rowOff>
                  </from>
                  <to>
                    <xdr:col>8</xdr:col>
                    <xdr:colOff>47625</xdr:colOff>
                    <xdr:row>23</xdr:row>
                    <xdr:rowOff>171450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0</xdr:col>
                    <xdr:colOff>66675</xdr:colOff>
                    <xdr:row>23</xdr:row>
                    <xdr:rowOff>95250</xdr:rowOff>
                  </from>
                  <to>
                    <xdr:col>2</xdr:col>
                    <xdr:colOff>152400</xdr:colOff>
                    <xdr:row>24</xdr:row>
                    <xdr:rowOff>9525</xdr:rowOff>
                  </to>
                </anchor>
              </controlPr>
            </control>
          </mc:Choice>
        </mc:AlternateContent>
        <mc:AlternateContent xmlns:mc="http://schemas.openxmlformats.org/markup-compatibility/2006">
          <mc:Choice Requires="x14">
            <control shapeId="86033" r:id="rId20" name="Group Box 17">
              <controlPr defaultSize="0" autoFill="0" autoPict="0">
                <anchor moveWithCells="1">
                  <from>
                    <xdr:col>0</xdr:col>
                    <xdr:colOff>66675</xdr:colOff>
                    <xdr:row>28</xdr:row>
                    <xdr:rowOff>266700</xdr:rowOff>
                  </from>
                  <to>
                    <xdr:col>2</xdr:col>
                    <xdr:colOff>152400</xdr:colOff>
                    <xdr:row>29</xdr:row>
                    <xdr:rowOff>133350</xdr:rowOff>
                  </to>
                </anchor>
              </controlPr>
            </control>
          </mc:Choice>
        </mc:AlternateContent>
        <mc:AlternateContent xmlns:mc="http://schemas.openxmlformats.org/markup-compatibility/2006">
          <mc:Choice Requires="x14">
            <control shapeId="86034" r:id="rId21" name="Group Box 18">
              <controlPr defaultSize="0" autoFill="0" autoPict="0">
                <anchor moveWithCells="1">
                  <from>
                    <xdr:col>1</xdr:col>
                    <xdr:colOff>209550</xdr:colOff>
                    <xdr:row>28</xdr:row>
                    <xdr:rowOff>266700</xdr:rowOff>
                  </from>
                  <to>
                    <xdr:col>8</xdr:col>
                    <xdr:colOff>47625</xdr:colOff>
                    <xdr:row>29</xdr:row>
                    <xdr:rowOff>66675</xdr:rowOff>
                  </to>
                </anchor>
              </controlPr>
            </control>
          </mc:Choice>
        </mc:AlternateContent>
        <mc:AlternateContent xmlns:mc="http://schemas.openxmlformats.org/markup-compatibility/2006">
          <mc:Choice Requires="x14">
            <control shapeId="86035" r:id="rId22" name="Group Box 19">
              <controlPr defaultSize="0" autoFill="0" autoPict="0">
                <anchor moveWithCells="1">
                  <from>
                    <xdr:col>4</xdr:col>
                    <xdr:colOff>209550</xdr:colOff>
                    <xdr:row>28</xdr:row>
                    <xdr:rowOff>266700</xdr:rowOff>
                  </from>
                  <to>
                    <xdr:col>8</xdr:col>
                    <xdr:colOff>47625</xdr:colOff>
                    <xdr:row>29</xdr:row>
                    <xdr:rowOff>66675</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4</xdr:col>
                    <xdr:colOff>209550</xdr:colOff>
                    <xdr:row>28</xdr:row>
                    <xdr:rowOff>266700</xdr:rowOff>
                  </from>
                  <to>
                    <xdr:col>8</xdr:col>
                    <xdr:colOff>47625</xdr:colOff>
                    <xdr:row>29</xdr:row>
                    <xdr:rowOff>57150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0</xdr:col>
                    <xdr:colOff>66675</xdr:colOff>
                    <xdr:row>28</xdr:row>
                    <xdr:rowOff>266700</xdr:rowOff>
                  </from>
                  <to>
                    <xdr:col>2</xdr:col>
                    <xdr:colOff>152400</xdr:colOff>
                    <xdr:row>29</xdr:row>
                    <xdr:rowOff>133350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0</xdr:col>
                    <xdr:colOff>66675</xdr:colOff>
                    <xdr:row>34</xdr:row>
                    <xdr:rowOff>47625</xdr:rowOff>
                  </from>
                  <to>
                    <xdr:col>2</xdr:col>
                    <xdr:colOff>152400</xdr:colOff>
                    <xdr:row>35</xdr:row>
                    <xdr:rowOff>57150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1</xdr:col>
                    <xdr:colOff>209550</xdr:colOff>
                    <xdr:row>34</xdr:row>
                    <xdr:rowOff>47625</xdr:rowOff>
                  </from>
                  <to>
                    <xdr:col>8</xdr:col>
                    <xdr:colOff>47625</xdr:colOff>
                    <xdr:row>34</xdr:row>
                    <xdr:rowOff>133350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4</xdr:col>
                    <xdr:colOff>209550</xdr:colOff>
                    <xdr:row>34</xdr:row>
                    <xdr:rowOff>47625</xdr:rowOff>
                  </from>
                  <to>
                    <xdr:col>8</xdr:col>
                    <xdr:colOff>47625</xdr:colOff>
                    <xdr:row>34</xdr:row>
                    <xdr:rowOff>133350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4</xdr:col>
                    <xdr:colOff>209550</xdr:colOff>
                    <xdr:row>34</xdr:row>
                    <xdr:rowOff>47625</xdr:rowOff>
                  </from>
                  <to>
                    <xdr:col>8</xdr:col>
                    <xdr:colOff>47625</xdr:colOff>
                    <xdr:row>34</xdr:row>
                    <xdr:rowOff>123825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0</xdr:col>
                    <xdr:colOff>66675</xdr:colOff>
                    <xdr:row>34</xdr:row>
                    <xdr:rowOff>47625</xdr:rowOff>
                  </from>
                  <to>
                    <xdr:col>2</xdr:col>
                    <xdr:colOff>152400</xdr:colOff>
                    <xdr:row>35</xdr:row>
                    <xdr:rowOff>57150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0</xdr:col>
                    <xdr:colOff>66675</xdr:colOff>
                    <xdr:row>39</xdr:row>
                    <xdr:rowOff>95250</xdr:rowOff>
                  </from>
                  <to>
                    <xdr:col>2</xdr:col>
                    <xdr:colOff>152400</xdr:colOff>
                    <xdr:row>40</xdr:row>
                    <xdr:rowOff>9525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1</xdr:col>
                    <xdr:colOff>209550</xdr:colOff>
                    <xdr:row>39</xdr:row>
                    <xdr:rowOff>95250</xdr:rowOff>
                  </from>
                  <to>
                    <xdr:col>8</xdr:col>
                    <xdr:colOff>47625</xdr:colOff>
                    <xdr:row>39</xdr:row>
                    <xdr:rowOff>180975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4</xdr:col>
                    <xdr:colOff>209550</xdr:colOff>
                    <xdr:row>39</xdr:row>
                    <xdr:rowOff>95250</xdr:rowOff>
                  </from>
                  <to>
                    <xdr:col>8</xdr:col>
                    <xdr:colOff>47625</xdr:colOff>
                    <xdr:row>39</xdr:row>
                    <xdr:rowOff>180975</xdr:rowOff>
                  </to>
                </anchor>
              </controlPr>
            </control>
          </mc:Choice>
        </mc:AlternateContent>
        <mc:AlternateContent xmlns:mc="http://schemas.openxmlformats.org/markup-compatibility/2006">
          <mc:Choice Requires="x14">
            <control shapeId="86046" r:id="rId33" name="Group Box 30">
              <controlPr defaultSize="0" autoFill="0" autoPict="0">
                <anchor moveWithCells="1">
                  <from>
                    <xdr:col>4</xdr:col>
                    <xdr:colOff>209550</xdr:colOff>
                    <xdr:row>39</xdr:row>
                    <xdr:rowOff>95250</xdr:rowOff>
                  </from>
                  <to>
                    <xdr:col>8</xdr:col>
                    <xdr:colOff>47625</xdr:colOff>
                    <xdr:row>39</xdr:row>
                    <xdr:rowOff>171450</xdr:rowOff>
                  </to>
                </anchor>
              </controlPr>
            </control>
          </mc:Choice>
        </mc:AlternateContent>
        <mc:AlternateContent xmlns:mc="http://schemas.openxmlformats.org/markup-compatibility/2006">
          <mc:Choice Requires="x14">
            <control shapeId="86047" r:id="rId34" name="Group Box 31">
              <controlPr defaultSize="0" autoFill="0" autoPict="0">
                <anchor moveWithCells="1">
                  <from>
                    <xdr:col>0</xdr:col>
                    <xdr:colOff>66675</xdr:colOff>
                    <xdr:row>39</xdr:row>
                    <xdr:rowOff>95250</xdr:rowOff>
                  </from>
                  <to>
                    <xdr:col>2</xdr:col>
                    <xdr:colOff>152400</xdr:colOff>
                    <xdr:row>40</xdr:row>
                    <xdr:rowOff>9525</xdr:rowOff>
                  </to>
                </anchor>
              </controlPr>
            </control>
          </mc:Choice>
        </mc:AlternateContent>
        <mc:AlternateContent xmlns:mc="http://schemas.openxmlformats.org/markup-compatibility/2006">
          <mc:Choice Requires="x14">
            <control shapeId="86048" r:id="rId35" name="Group Box 32">
              <controlPr defaultSize="0" autoFill="0" autoPict="0">
                <anchor moveWithCells="1">
                  <from>
                    <xdr:col>0</xdr:col>
                    <xdr:colOff>66675</xdr:colOff>
                    <xdr:row>44</xdr:row>
                    <xdr:rowOff>66675</xdr:rowOff>
                  </from>
                  <to>
                    <xdr:col>2</xdr:col>
                    <xdr:colOff>152400</xdr:colOff>
                    <xdr:row>45</xdr:row>
                    <xdr:rowOff>123825</xdr:rowOff>
                  </to>
                </anchor>
              </controlPr>
            </control>
          </mc:Choice>
        </mc:AlternateContent>
        <mc:AlternateContent xmlns:mc="http://schemas.openxmlformats.org/markup-compatibility/2006">
          <mc:Choice Requires="x14">
            <control shapeId="86049" r:id="rId36" name="Group Box 33">
              <controlPr defaultSize="0" autoFill="0" autoPict="0">
                <anchor moveWithCells="1">
                  <from>
                    <xdr:col>1</xdr:col>
                    <xdr:colOff>209550</xdr:colOff>
                    <xdr:row>44</xdr:row>
                    <xdr:rowOff>66675</xdr:rowOff>
                  </from>
                  <to>
                    <xdr:col>8</xdr:col>
                    <xdr:colOff>47625</xdr:colOff>
                    <xdr:row>45</xdr:row>
                    <xdr:rowOff>66675</xdr:rowOff>
                  </to>
                </anchor>
              </controlPr>
            </control>
          </mc:Choice>
        </mc:AlternateContent>
        <mc:AlternateContent xmlns:mc="http://schemas.openxmlformats.org/markup-compatibility/2006">
          <mc:Choice Requires="x14">
            <control shapeId="86050" r:id="rId37" name="Group Box 34">
              <controlPr defaultSize="0" autoFill="0" autoPict="0">
                <anchor moveWithCells="1">
                  <from>
                    <xdr:col>4</xdr:col>
                    <xdr:colOff>209550</xdr:colOff>
                    <xdr:row>44</xdr:row>
                    <xdr:rowOff>66675</xdr:rowOff>
                  </from>
                  <to>
                    <xdr:col>8</xdr:col>
                    <xdr:colOff>47625</xdr:colOff>
                    <xdr:row>45</xdr:row>
                    <xdr:rowOff>66675</xdr:rowOff>
                  </to>
                </anchor>
              </controlPr>
            </control>
          </mc:Choice>
        </mc:AlternateContent>
        <mc:AlternateContent xmlns:mc="http://schemas.openxmlformats.org/markup-compatibility/2006">
          <mc:Choice Requires="x14">
            <control shapeId="86051" r:id="rId38" name="Group Box 35">
              <controlPr defaultSize="0" autoFill="0" autoPict="0">
                <anchor moveWithCells="1">
                  <from>
                    <xdr:col>4</xdr:col>
                    <xdr:colOff>209550</xdr:colOff>
                    <xdr:row>44</xdr:row>
                    <xdr:rowOff>66675</xdr:rowOff>
                  </from>
                  <to>
                    <xdr:col>8</xdr:col>
                    <xdr:colOff>47625</xdr:colOff>
                    <xdr:row>45</xdr:row>
                    <xdr:rowOff>47625</xdr:rowOff>
                  </to>
                </anchor>
              </controlPr>
            </control>
          </mc:Choice>
        </mc:AlternateContent>
        <mc:AlternateContent xmlns:mc="http://schemas.openxmlformats.org/markup-compatibility/2006">
          <mc:Choice Requires="x14">
            <control shapeId="86052" r:id="rId39" name="Group Box 36">
              <controlPr defaultSize="0" autoFill="0" autoPict="0">
                <anchor moveWithCells="1">
                  <from>
                    <xdr:col>0</xdr:col>
                    <xdr:colOff>66675</xdr:colOff>
                    <xdr:row>44</xdr:row>
                    <xdr:rowOff>66675</xdr:rowOff>
                  </from>
                  <to>
                    <xdr:col>2</xdr:col>
                    <xdr:colOff>152400</xdr:colOff>
                    <xdr:row>45</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P36"/>
  <sheetViews>
    <sheetView showGridLines="0" zoomScale="85" zoomScaleNormal="85" workbookViewId="0">
      <selection activeCell="F21" sqref="F21"/>
    </sheetView>
  </sheetViews>
  <sheetFormatPr defaultColWidth="9" defaultRowHeight="16.5" x14ac:dyDescent="0.15"/>
  <cols>
    <col min="1" max="1" width="4.25" style="2" customWidth="1"/>
    <col min="2" max="2" width="14.25" style="2" customWidth="1"/>
    <col min="3" max="8" width="17" style="47" customWidth="1"/>
    <col min="9" max="9" width="6.875" style="45" customWidth="1"/>
    <col min="10" max="10" width="14.25" style="46" customWidth="1"/>
    <col min="11" max="16" width="17" style="46" customWidth="1"/>
    <col min="17" max="17" width="18.75" style="46" customWidth="1"/>
    <col min="18" max="16384" width="9" style="46"/>
  </cols>
  <sheetData>
    <row r="3" spans="1:16" s="42" customFormat="1" ht="90" x14ac:dyDescent="0.15">
      <c r="A3" s="37"/>
      <c r="B3" s="38"/>
      <c r="C3" s="39" t="s">
        <v>36</v>
      </c>
      <c r="D3" s="39" t="s">
        <v>37</v>
      </c>
      <c r="E3" s="39" t="s">
        <v>38</v>
      </c>
      <c r="F3" s="40" t="s">
        <v>39</v>
      </c>
      <c r="G3" s="39" t="s">
        <v>40</v>
      </c>
      <c r="H3" s="40" t="s">
        <v>41</v>
      </c>
      <c r="I3" s="41"/>
    </row>
    <row r="4" spans="1:16" ht="45.75" customHeight="1" x14ac:dyDescent="0.15">
      <c r="B4" s="43" t="s">
        <v>35</v>
      </c>
      <c r="C4" s="44" t="s">
        <v>42</v>
      </c>
      <c r="D4" s="44" t="s">
        <v>42</v>
      </c>
      <c r="E4" s="44" t="s">
        <v>42</v>
      </c>
      <c r="F4" s="44" t="s">
        <v>44</v>
      </c>
      <c r="G4" s="44" t="s">
        <v>44</v>
      </c>
      <c r="H4" s="44" t="s">
        <v>42</v>
      </c>
    </row>
    <row r="5" spans="1:16" ht="45.75" customHeight="1" x14ac:dyDescent="0.15">
      <c r="B5" s="43" t="s">
        <v>48</v>
      </c>
      <c r="C5" s="44" t="s">
        <v>43</v>
      </c>
      <c r="D5" s="44" t="s">
        <v>42</v>
      </c>
      <c r="E5" s="44" t="s">
        <v>42</v>
      </c>
      <c r="F5" s="44" t="s">
        <v>43</v>
      </c>
      <c r="G5" s="44" t="s">
        <v>43</v>
      </c>
      <c r="H5" s="44" t="s">
        <v>43</v>
      </c>
    </row>
    <row r="6" spans="1:16" ht="17.25" customHeight="1" x14ac:dyDescent="0.15"/>
    <row r="7" spans="1:16" ht="17.25" customHeight="1" x14ac:dyDescent="0.15"/>
    <row r="8" spans="1:16" ht="17.25" customHeight="1" x14ac:dyDescent="0.15"/>
    <row r="9" spans="1:16" ht="6" customHeight="1" x14ac:dyDescent="0.15"/>
    <row r="10" spans="1:16" ht="17.25" customHeight="1" x14ac:dyDescent="0.15">
      <c r="B10" s="46"/>
      <c r="C10" s="46"/>
      <c r="D10" s="46"/>
      <c r="E10" s="46"/>
      <c r="F10" s="46"/>
      <c r="G10" s="46"/>
      <c r="H10" s="46"/>
    </row>
    <row r="11" spans="1:16" ht="17.25" customHeight="1" x14ac:dyDescent="0.15">
      <c r="A11" s="46"/>
      <c r="B11" s="74" t="s">
        <v>49</v>
      </c>
      <c r="I11" s="46"/>
      <c r="J11" s="74" t="s">
        <v>61</v>
      </c>
      <c r="K11" s="47"/>
      <c r="L11" s="47"/>
      <c r="M11" s="47"/>
      <c r="N11" s="47"/>
      <c r="O11" s="47"/>
      <c r="P11" s="47"/>
    </row>
    <row r="12" spans="1:16" ht="5.25" customHeight="1" x14ac:dyDescent="0.15">
      <c r="A12" s="46"/>
      <c r="I12" s="46"/>
      <c r="J12" s="2"/>
      <c r="K12" s="47"/>
      <c r="L12" s="47"/>
      <c r="M12" s="47"/>
      <c r="N12" s="47"/>
      <c r="O12" s="47"/>
      <c r="P12" s="47"/>
    </row>
    <row r="13" spans="1:16" ht="18.75" customHeight="1" x14ac:dyDescent="0.15">
      <c r="A13" s="46"/>
      <c r="B13" s="909"/>
      <c r="C13" s="907" t="s">
        <v>52</v>
      </c>
      <c r="D13" s="907"/>
      <c r="E13" s="907"/>
      <c r="F13" s="907" t="s">
        <v>59</v>
      </c>
      <c r="G13" s="907"/>
      <c r="H13" s="908"/>
      <c r="I13" s="46"/>
      <c r="J13" s="909"/>
      <c r="K13" s="907" t="s">
        <v>52</v>
      </c>
      <c r="L13" s="907"/>
      <c r="M13" s="907"/>
      <c r="N13" s="907" t="s">
        <v>59</v>
      </c>
      <c r="O13" s="907"/>
      <c r="P13" s="908"/>
    </row>
    <row r="14" spans="1:16" ht="18.75" customHeight="1" x14ac:dyDescent="0.15">
      <c r="A14" s="46"/>
      <c r="B14" s="910"/>
      <c r="C14" s="75" t="s">
        <v>53</v>
      </c>
      <c r="D14" s="75" t="s">
        <v>54</v>
      </c>
      <c r="E14" s="75" t="s">
        <v>55</v>
      </c>
      <c r="F14" s="75" t="s">
        <v>56</v>
      </c>
      <c r="G14" s="75" t="s">
        <v>57</v>
      </c>
      <c r="H14" s="78" t="s">
        <v>58</v>
      </c>
      <c r="I14" s="46"/>
      <c r="J14" s="910"/>
      <c r="K14" s="75" t="s">
        <v>53</v>
      </c>
      <c r="L14" s="75" t="s">
        <v>54</v>
      </c>
      <c r="M14" s="75" t="s">
        <v>55</v>
      </c>
      <c r="N14" s="75" t="s">
        <v>56</v>
      </c>
      <c r="O14" s="75" t="s">
        <v>57</v>
      </c>
      <c r="P14" s="78" t="s">
        <v>58</v>
      </c>
    </row>
    <row r="15" spans="1:16" ht="26.25" customHeight="1" x14ac:dyDescent="0.15">
      <c r="A15" s="46"/>
      <c r="B15" s="79" t="s">
        <v>50</v>
      </c>
      <c r="C15" s="77" t="s">
        <v>60</v>
      </c>
      <c r="D15" s="77" t="s">
        <v>60</v>
      </c>
      <c r="E15" s="77" t="s">
        <v>60</v>
      </c>
      <c r="F15" s="77" t="s">
        <v>60</v>
      </c>
      <c r="G15" s="77" t="s">
        <v>60</v>
      </c>
      <c r="H15" s="80" t="s">
        <v>60</v>
      </c>
      <c r="I15" s="46"/>
      <c r="J15" s="79" t="s">
        <v>50</v>
      </c>
      <c r="K15" s="77" t="s">
        <v>60</v>
      </c>
      <c r="L15" s="77" t="s">
        <v>60</v>
      </c>
      <c r="M15" s="77" t="s">
        <v>60</v>
      </c>
      <c r="N15" s="76" t="s">
        <v>5</v>
      </c>
      <c r="O15" s="76" t="s">
        <v>5</v>
      </c>
      <c r="P15" s="85" t="s">
        <v>5</v>
      </c>
    </row>
    <row r="16" spans="1:16" ht="26.25" customHeight="1" x14ac:dyDescent="0.15">
      <c r="A16" s="46"/>
      <c r="B16" s="165" t="s">
        <v>51</v>
      </c>
      <c r="C16" s="166" t="s">
        <v>162</v>
      </c>
      <c r="D16" s="166" t="s">
        <v>162</v>
      </c>
      <c r="E16" s="166" t="s">
        <v>163</v>
      </c>
      <c r="F16" s="166" t="s">
        <v>163</v>
      </c>
      <c r="G16" s="166" t="s">
        <v>163</v>
      </c>
      <c r="H16" s="167" t="s">
        <v>163</v>
      </c>
      <c r="I16" s="46"/>
      <c r="J16" s="165" t="s">
        <v>51</v>
      </c>
      <c r="K16" s="166" t="s">
        <v>162</v>
      </c>
      <c r="L16" s="166" t="s">
        <v>162</v>
      </c>
      <c r="M16" s="166" t="s">
        <v>163</v>
      </c>
      <c r="N16" s="76" t="s">
        <v>5</v>
      </c>
      <c r="O16" s="76" t="s">
        <v>5</v>
      </c>
      <c r="P16" s="85" t="s">
        <v>5</v>
      </c>
    </row>
    <row r="17" spans="1:16" ht="26.25" customHeight="1" x14ac:dyDescent="0.15">
      <c r="A17" s="46"/>
      <c r="B17" s="81" t="s">
        <v>164</v>
      </c>
      <c r="C17" s="82" t="s">
        <v>5</v>
      </c>
      <c r="D17" s="82" t="s">
        <v>5</v>
      </c>
      <c r="E17" s="82" t="s">
        <v>5</v>
      </c>
      <c r="F17" s="83" t="s">
        <v>60</v>
      </c>
      <c r="G17" s="83" t="s">
        <v>60</v>
      </c>
      <c r="H17" s="84" t="s">
        <v>165</v>
      </c>
      <c r="I17" s="46"/>
      <c r="J17" s="81" t="s">
        <v>164</v>
      </c>
      <c r="K17" s="82" t="s">
        <v>5</v>
      </c>
      <c r="L17" s="82" t="s">
        <v>5</v>
      </c>
      <c r="M17" s="82" t="s">
        <v>5</v>
      </c>
      <c r="N17" s="82" t="s">
        <v>5</v>
      </c>
      <c r="O17" s="82" t="s">
        <v>5</v>
      </c>
      <c r="P17" s="86" t="s">
        <v>5</v>
      </c>
    </row>
    <row r="18" spans="1:16" ht="18.75" customHeight="1" x14ac:dyDescent="0.15">
      <c r="A18" s="46"/>
      <c r="B18" s="46"/>
      <c r="C18" s="46"/>
      <c r="D18" s="46"/>
      <c r="E18" s="46"/>
      <c r="F18" s="46"/>
      <c r="G18" s="46"/>
      <c r="H18" s="46"/>
      <c r="I18" s="46"/>
    </row>
    <row r="19" spans="1:16" ht="17.25" customHeight="1" x14ac:dyDescent="0.15">
      <c r="A19" s="46"/>
      <c r="B19" s="46"/>
      <c r="C19" s="46"/>
      <c r="D19" s="46"/>
      <c r="E19" s="46"/>
      <c r="F19" s="46"/>
      <c r="G19" s="46"/>
      <c r="H19" s="46"/>
      <c r="I19" s="46"/>
    </row>
    <row r="20" spans="1:16" ht="5.25" customHeight="1" x14ac:dyDescent="0.15">
      <c r="A20" s="46"/>
      <c r="B20" s="46"/>
      <c r="C20" s="46"/>
      <c r="D20" s="46"/>
      <c r="E20" s="46"/>
      <c r="F20" s="46"/>
      <c r="G20" s="46"/>
      <c r="H20" s="46"/>
      <c r="I20" s="46"/>
    </row>
    <row r="21" spans="1:16" ht="18.75" customHeight="1" x14ac:dyDescent="0.15">
      <c r="A21" s="46"/>
      <c r="B21" s="46"/>
      <c r="C21" s="46"/>
      <c r="D21" s="46"/>
      <c r="E21" s="46"/>
      <c r="F21" s="46"/>
      <c r="G21" s="46"/>
      <c r="H21" s="46"/>
      <c r="I21" s="46"/>
    </row>
    <row r="22" spans="1:16" ht="18.75" customHeight="1" x14ac:dyDescent="0.15">
      <c r="A22" s="46"/>
      <c r="B22" s="46"/>
      <c r="C22" s="46"/>
      <c r="D22" s="46"/>
      <c r="E22" s="46"/>
      <c r="F22" s="46"/>
      <c r="G22" s="46"/>
      <c r="H22" s="46"/>
      <c r="I22" s="46"/>
    </row>
    <row r="23" spans="1:16" ht="26.25" customHeight="1" x14ac:dyDescent="0.15">
      <c r="A23" s="46"/>
      <c r="B23" s="46"/>
      <c r="C23" s="46"/>
      <c r="D23" s="46"/>
      <c r="E23" s="46"/>
      <c r="F23" s="46"/>
      <c r="G23" s="46"/>
      <c r="H23" s="46"/>
      <c r="I23" s="46"/>
    </row>
    <row r="24" spans="1:16" ht="26.25" customHeight="1" x14ac:dyDescent="0.15">
      <c r="A24" s="46"/>
      <c r="B24" s="46"/>
      <c r="C24" s="46"/>
      <c r="D24" s="46"/>
      <c r="E24" s="46"/>
      <c r="F24" s="46"/>
      <c r="G24" s="46"/>
      <c r="H24" s="46"/>
      <c r="I24" s="46"/>
    </row>
    <row r="25" spans="1:16" ht="26.25" customHeight="1" x14ac:dyDescent="0.15">
      <c r="A25" s="46"/>
      <c r="B25" s="46"/>
      <c r="C25" s="46"/>
      <c r="D25" s="46"/>
      <c r="E25" s="46"/>
      <c r="F25" s="46"/>
      <c r="G25" s="46"/>
      <c r="H25" s="46"/>
      <c r="I25" s="46"/>
    </row>
    <row r="26" spans="1:16" x14ac:dyDescent="0.15">
      <c r="A26" s="46"/>
      <c r="B26" s="46"/>
      <c r="C26" s="46"/>
      <c r="D26" s="46"/>
      <c r="E26" s="46"/>
      <c r="F26" s="46"/>
      <c r="G26" s="46"/>
      <c r="H26" s="46"/>
      <c r="I26" s="46"/>
    </row>
    <row r="27" spans="1:16" x14ac:dyDescent="0.15">
      <c r="A27" s="46"/>
      <c r="B27" s="46"/>
      <c r="C27" s="46"/>
      <c r="D27" s="46"/>
      <c r="E27" s="46"/>
      <c r="F27" s="46"/>
      <c r="G27" s="46"/>
      <c r="H27" s="46"/>
      <c r="I27" s="46"/>
    </row>
    <row r="28" spans="1:16" x14ac:dyDescent="0.15">
      <c r="A28" s="46"/>
      <c r="B28" s="46"/>
      <c r="C28" s="46"/>
      <c r="D28" s="46"/>
      <c r="E28" s="46"/>
      <c r="F28" s="46"/>
      <c r="G28" s="46"/>
      <c r="H28" s="46"/>
      <c r="I28" s="46"/>
    </row>
    <row r="29" spans="1:16" x14ac:dyDescent="0.15">
      <c r="A29" s="46"/>
      <c r="B29" s="46"/>
      <c r="C29" s="46"/>
      <c r="D29" s="46"/>
      <c r="E29" s="46"/>
      <c r="F29" s="46"/>
      <c r="G29" s="46"/>
      <c r="H29" s="46"/>
      <c r="I29" s="46"/>
    </row>
    <row r="30" spans="1:16" x14ac:dyDescent="0.15">
      <c r="A30" s="46"/>
      <c r="B30" s="46"/>
      <c r="C30" s="46"/>
      <c r="D30" s="46"/>
      <c r="E30" s="46"/>
      <c r="F30" s="46"/>
      <c r="G30" s="46"/>
      <c r="H30" s="46"/>
      <c r="I30" s="46"/>
    </row>
    <row r="31" spans="1:16" x14ac:dyDescent="0.15">
      <c r="A31" s="46"/>
      <c r="B31" s="46"/>
      <c r="C31" s="46"/>
      <c r="D31" s="46"/>
      <c r="E31" s="46"/>
      <c r="F31" s="46"/>
      <c r="G31" s="46"/>
      <c r="H31" s="46"/>
      <c r="I31" s="46"/>
    </row>
    <row r="32" spans="1:16" x14ac:dyDescent="0.15">
      <c r="A32" s="46"/>
      <c r="B32" s="46"/>
      <c r="C32" s="46"/>
      <c r="D32" s="46"/>
      <c r="E32" s="46"/>
      <c r="F32" s="46"/>
      <c r="G32" s="46"/>
      <c r="H32" s="46"/>
      <c r="I32" s="46"/>
    </row>
    <row r="33" s="46" customFormat="1" x14ac:dyDescent="0.15"/>
    <row r="34" s="46" customFormat="1" x14ac:dyDescent="0.15"/>
    <row r="35" s="46" customFormat="1" x14ac:dyDescent="0.15"/>
    <row r="36" s="46" customFormat="1" x14ac:dyDescent="0.15"/>
  </sheetData>
  <sheetProtection selectLockedCells="1"/>
  <mergeCells count="6">
    <mergeCell ref="N13:P13"/>
    <mergeCell ref="C13:E13"/>
    <mergeCell ref="F13:H13"/>
    <mergeCell ref="B13:B14"/>
    <mergeCell ref="J13:J14"/>
    <mergeCell ref="K13:M13"/>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36"/>
  <sheetViews>
    <sheetView workbookViewId="0">
      <selection activeCell="A4" sqref="A4"/>
    </sheetView>
  </sheetViews>
  <sheetFormatPr defaultRowHeight="13.5" x14ac:dyDescent="0.15"/>
  <cols>
    <col min="1" max="1" width="38.875" bestFit="1" customWidth="1"/>
  </cols>
  <sheetData>
    <row r="2" spans="1:1" x14ac:dyDescent="0.15">
      <c r="A2" s="289" t="s">
        <v>249</v>
      </c>
    </row>
    <row r="3" spans="1:1" x14ac:dyDescent="0.15">
      <c r="A3" s="289" t="s">
        <v>250</v>
      </c>
    </row>
    <row r="4" spans="1:1" x14ac:dyDescent="0.15">
      <c r="A4" s="289"/>
    </row>
    <row r="5" spans="1:1" x14ac:dyDescent="0.15">
      <c r="A5" s="289"/>
    </row>
    <row r="6" spans="1:1" x14ac:dyDescent="0.15">
      <c r="A6" s="289"/>
    </row>
    <row r="7" spans="1:1" x14ac:dyDescent="0.15">
      <c r="A7" s="289"/>
    </row>
    <row r="8" spans="1:1" x14ac:dyDescent="0.15">
      <c r="A8" s="289"/>
    </row>
    <row r="9" spans="1:1" x14ac:dyDescent="0.15">
      <c r="A9" s="289"/>
    </row>
    <row r="10" spans="1:1" x14ac:dyDescent="0.15">
      <c r="A10" s="289"/>
    </row>
    <row r="11" spans="1:1" x14ac:dyDescent="0.15">
      <c r="A11" s="289"/>
    </row>
    <row r="12" spans="1:1" x14ac:dyDescent="0.15">
      <c r="A12" s="289"/>
    </row>
    <row r="13" spans="1:1" x14ac:dyDescent="0.15">
      <c r="A13" s="289"/>
    </row>
    <row r="14" spans="1:1" x14ac:dyDescent="0.15">
      <c r="A14" s="289"/>
    </row>
    <row r="15" spans="1:1" x14ac:dyDescent="0.15">
      <c r="A15" s="289"/>
    </row>
    <row r="16" spans="1:1" x14ac:dyDescent="0.15">
      <c r="A16" s="289"/>
    </row>
    <row r="17" spans="1:1" x14ac:dyDescent="0.15">
      <c r="A17" s="289"/>
    </row>
    <row r="18" spans="1:1" x14ac:dyDescent="0.15">
      <c r="A18" s="289"/>
    </row>
    <row r="19" spans="1:1" x14ac:dyDescent="0.15">
      <c r="A19" s="289"/>
    </row>
    <row r="20" spans="1:1" x14ac:dyDescent="0.15">
      <c r="A20" s="289"/>
    </row>
    <row r="21" spans="1:1" x14ac:dyDescent="0.15">
      <c r="A21" s="289"/>
    </row>
    <row r="22" spans="1:1" x14ac:dyDescent="0.15">
      <c r="A22" s="289"/>
    </row>
    <row r="23" spans="1:1" x14ac:dyDescent="0.15">
      <c r="A23" s="289"/>
    </row>
    <row r="24" spans="1:1" x14ac:dyDescent="0.15">
      <c r="A24" s="289"/>
    </row>
    <row r="25" spans="1:1" x14ac:dyDescent="0.15">
      <c r="A25" s="289"/>
    </row>
    <row r="26" spans="1:1" x14ac:dyDescent="0.15">
      <c r="A26" s="289"/>
    </row>
    <row r="27" spans="1:1" x14ac:dyDescent="0.15">
      <c r="A27" s="289"/>
    </row>
    <row r="28" spans="1:1" x14ac:dyDescent="0.15">
      <c r="A28" s="289"/>
    </row>
    <row r="29" spans="1:1" x14ac:dyDescent="0.15">
      <c r="A29" s="290"/>
    </row>
    <row r="30" spans="1:1" x14ac:dyDescent="0.15">
      <c r="A30" s="290"/>
    </row>
    <row r="31" spans="1:1" x14ac:dyDescent="0.15">
      <c r="A31" s="290"/>
    </row>
    <row r="32" spans="1:1" x14ac:dyDescent="0.15">
      <c r="A32" s="290"/>
    </row>
    <row r="33" spans="1:1" x14ac:dyDescent="0.15">
      <c r="A33" s="290"/>
    </row>
    <row r="34" spans="1:1" x14ac:dyDescent="0.15">
      <c r="A34" s="290"/>
    </row>
    <row r="35" spans="1:1" x14ac:dyDescent="0.15">
      <c r="A35" s="290"/>
    </row>
    <row r="36" spans="1:1" x14ac:dyDescent="0.15">
      <c r="A36" s="290"/>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お申込前の確認事項</vt:lpstr>
      <vt:lpstr>privacy</vt:lpstr>
      <vt:lpstr>契約者情報</vt:lpstr>
      <vt:lpstr>ご契約内容</vt:lpstr>
      <vt:lpstr>ご契約内容 (old)</vt:lpstr>
      <vt:lpstr>oldデータセンタ管理者情報</vt:lpstr>
      <vt:lpstr>運用・DC管理者の役割</vt:lpstr>
      <vt:lpstr>Sheet1</vt:lpstr>
      <vt:lpstr>oldデータセンタ管理者情報!Print_Area</vt:lpstr>
      <vt:lpstr>privacy!Print_Area</vt:lpstr>
      <vt:lpstr>お申込前の確認事項!Print_Area</vt:lpstr>
      <vt:lpstr>ご契約内容!Print_Area</vt:lpstr>
      <vt:lpstr>契約者情報!Print_Area</vt:lpstr>
      <vt:lpstr>ご契約内容!Print_Titles</vt:lpstr>
      <vt:lpstr>契約者情報!Print_Titles</vt:lpstr>
      <vt:lpstr>プラン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NTTSmartConnect</dc:creator>
  <cp:lastModifiedBy>kono</cp:lastModifiedBy>
  <cp:lastPrinted>2023-01-18T09:03:08Z</cp:lastPrinted>
  <dcterms:created xsi:type="dcterms:W3CDTF">1997-01-08T22:48:59Z</dcterms:created>
  <dcterms:modified xsi:type="dcterms:W3CDTF">2023-07-11T02:29:39Z</dcterms:modified>
</cp:coreProperties>
</file>